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M:\Comms_799\EXTERNAL (USE THIS ONE)\Website\@ 2026 Website Updates\03 Regulated Sectors\10 Money Service Business\03 Regulatory Legislative Documents\Reporting Forms and Guidelines\"/>
    </mc:Choice>
  </mc:AlternateContent>
  <xr:revisionPtr revIDLastSave="0" documentId="8_{765422FC-AC71-428A-B4F9-892028E3BE69}" xr6:coauthVersionLast="47" xr6:coauthVersionMax="47" xr10:uidLastSave="{00000000-0000-0000-0000-000000000000}"/>
  <bookViews>
    <workbookView xWindow="-51705" yWindow="8055" windowWidth="26010" windowHeight="20985" firstSheet="3" activeTab="7" xr2:uid="{00000000-000D-0000-FFFF-FFFF00000000}"/>
  </bookViews>
  <sheets>
    <sheet name="Instructions" sheetId="18" r:id="rId1"/>
    <sheet name="Glossary" sheetId="19" r:id="rId2"/>
    <sheet name="I - Identification Details" sheetId="6" r:id="rId3"/>
    <sheet name="II - Role" sheetId="13" r:id="rId4"/>
    <sheet name="III - Background" sheetId="14" r:id="rId5"/>
    <sheet name="IV-Source of Wealth" sheetId="20" r:id="rId6"/>
    <sheet name="V - Supporting Documents" sheetId="21" r:id="rId7"/>
    <sheet name="VI - Declarations" sheetId="15" r:id="rId8"/>
  </sheets>
  <externalReferences>
    <externalReference r:id="rId9"/>
  </externalReferences>
  <definedNames>
    <definedName name="_xlnm.Print_Area" localSheetId="1">Glossary!$A$1:$E$32</definedName>
    <definedName name="_xlnm.Print_Area" localSheetId="2">'I - Identification Details'!$A$1:$G$15</definedName>
    <definedName name="_xlnm.Print_Area" localSheetId="3">'II - Role'!$A$1:$E$29</definedName>
    <definedName name="_xlnm.Print_Area" localSheetId="4">'III - Background'!$A$1:$E$23</definedName>
    <definedName name="_xlnm.Print_Area" localSheetId="0">Instructions!$A$1:$F$21</definedName>
    <definedName name="_xlnm.Print_Area" localSheetId="5">'IV-Source of Wealth'!$A$1:$E$19</definedName>
    <definedName name="_xlnm.Print_Area" localSheetId="6">'V - Supporting Documents'!$A$1:$E$9</definedName>
    <definedName name="_xlnm.Print_Area" localSheetId="7">'[1]IV - Declarations'!$A$1:$D$18</definedName>
    <definedName name="_xlnm.Print_Titles" localSheetId="4">'III - Background'!$1:$1</definedName>
    <definedName name="_xlnm.Print_Titles" localSheetId="5">'IV-Source of Wealth'!$1:$1</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3" l="1"/>
  <c r="F6" i="13"/>
  <c r="F5" i="13"/>
  <c r="F4" i="13"/>
  <c r="F9" i="15"/>
  <c r="F8" i="15"/>
  <c r="F7" i="15"/>
  <c r="F6" i="15"/>
  <c r="F5" i="15"/>
  <c r="G19" i="20"/>
  <c r="G18" i="20"/>
  <c r="G17" i="20"/>
  <c r="G16" i="20"/>
  <c r="G15" i="20"/>
  <c r="G14" i="20"/>
  <c r="G13" i="20"/>
  <c r="G12" i="20"/>
  <c r="G11" i="20"/>
  <c r="G10" i="20"/>
  <c r="G9" i="20"/>
  <c r="G8" i="20"/>
  <c r="G7" i="20"/>
  <c r="G5" i="20"/>
  <c r="G4" i="20"/>
  <c r="F15" i="13"/>
  <c r="F13" i="13"/>
  <c r="F29" i="13"/>
  <c r="F28" i="13"/>
  <c r="F27" i="13"/>
  <c r="F26" i="13"/>
  <c r="F25" i="13"/>
  <c r="F24" i="13"/>
  <c r="F23" i="13"/>
  <c r="F22" i="13"/>
  <c r="F21" i="13"/>
  <c r="F20" i="13"/>
  <c r="F19" i="13"/>
  <c r="F18" i="13"/>
  <c r="F17" i="13"/>
  <c r="F12" i="13"/>
  <c r="F11" i="13"/>
  <c r="F10" i="13"/>
  <c r="F9" i="13"/>
  <c r="F8" i="13"/>
  <c r="I15" i="6"/>
  <c r="I14" i="6"/>
  <c r="I13" i="6"/>
  <c r="I12" i="6"/>
  <c r="I11" i="6"/>
  <c r="I10" i="6"/>
  <c r="I9" i="6"/>
  <c r="I8" i="6"/>
  <c r="I7" i="6"/>
  <c r="I6" i="6"/>
  <c r="I4" i="6"/>
  <c r="D20" i="18"/>
  <c r="D19" i="18"/>
  <c r="D17" i="18"/>
  <c r="G23" i="14"/>
  <c r="G22" i="14"/>
  <c r="G21" i="14"/>
  <c r="G20" i="14"/>
  <c r="G19" i="14"/>
  <c r="G18" i="14"/>
  <c r="G17" i="14"/>
  <c r="G16" i="14"/>
  <c r="G15" i="14"/>
  <c r="G14" i="14"/>
  <c r="G13" i="14"/>
  <c r="G12" i="14"/>
  <c r="G11" i="14"/>
  <c r="G9" i="14"/>
  <c r="G8" i="14"/>
  <c r="G7" i="14"/>
  <c r="G6" i="14"/>
  <c r="G5" i="14"/>
  <c r="G4" i="14"/>
  <c r="I17" i="6" l="1"/>
  <c r="I19" i="6" s="1"/>
  <c r="G24" i="14"/>
  <c r="C19" i="18" s="1"/>
  <c r="E19" i="18" s="1"/>
  <c r="G21" i="20"/>
  <c r="C3" i="20" s="1"/>
  <c r="F11" i="15"/>
  <c r="C3" i="15" s="1"/>
  <c r="F13" i="15" l="1"/>
  <c r="C17" i="18"/>
  <c r="E17" i="18" s="1"/>
  <c r="C18" i="18"/>
  <c r="E18" i="18" s="1"/>
  <c r="G26" i="14"/>
  <c r="C21" i="18"/>
  <c r="G23" i="20"/>
  <c r="C20" i="18"/>
  <c r="E20" i="18" l="1"/>
  <c r="B3" i="15"/>
  <c r="B3" i="20"/>
  <c r="B3" i="14"/>
  <c r="C3" i="14"/>
  <c r="B3" i="13"/>
  <c r="C3" i="13"/>
  <c r="B3" i="6"/>
  <c r="C3" i="6"/>
  <c r="C3" i="21"/>
  <c r="B3" i="21"/>
  <c r="D22" i="18"/>
  <c r="C22" i="18"/>
  <c r="E22" i="18" l="1"/>
  <c r="D21" i="18"/>
  <c r="E21" i="18" s="1"/>
</calcChain>
</file>

<file path=xl/sharedStrings.xml><?xml version="1.0" encoding="utf-8"?>
<sst xmlns="http://schemas.openxmlformats.org/spreadsheetml/2006/main" count="340" uniqueCount="246">
  <si>
    <r>
      <t xml:space="preserve">                         </t>
    </r>
    <r>
      <rPr>
        <b/>
        <sz val="22"/>
        <color theme="7" tint="0.79998168889431442"/>
        <rFont val="Calibri Light"/>
        <family val="2"/>
        <scheme val="major"/>
      </rPr>
      <t>Personal Questionnaire (PQ) - Instructions</t>
    </r>
  </si>
  <si>
    <t>BTCSI</t>
  </si>
  <si>
    <t>Bank or Deposit Company</t>
  </si>
  <si>
    <t>banking@bma.bm</t>
  </si>
  <si>
    <t>Fund Administration Provider</t>
  </si>
  <si>
    <t>fundadmin.filings@bma.bm</t>
  </si>
  <si>
    <t>Corporate Service Provider</t>
  </si>
  <si>
    <t>csp@bma.bm</t>
  </si>
  <si>
    <t>Investment Business</t>
  </si>
  <si>
    <t>investmentinfo@bma.bm</t>
  </si>
  <si>
    <t>Trust</t>
  </si>
  <si>
    <t>trust@bma.bm</t>
  </si>
  <si>
    <t>Money Service Business</t>
  </si>
  <si>
    <t xml:space="preserve">msb.filings@bma.bm </t>
  </si>
  <si>
    <t>FinTech</t>
  </si>
  <si>
    <t>Digital Asset Business</t>
  </si>
  <si>
    <t xml:space="preserve">fintech@bma.bm </t>
  </si>
  <si>
    <t>Digital Asset Issuer</t>
  </si>
  <si>
    <t>COMPLETENESS CHECK</t>
  </si>
  <si>
    <t>Answered</t>
  </si>
  <si>
    <t>Required</t>
  </si>
  <si>
    <t>Completion</t>
  </si>
  <si>
    <t>Section I - Identification Details</t>
  </si>
  <si>
    <t>Section II - Role</t>
  </si>
  <si>
    <t>Section III - Background</t>
  </si>
  <si>
    <t>Section IV - Source of Wealth (Shareholder controllers only)</t>
  </si>
  <si>
    <r>
      <t xml:space="preserve">                         </t>
    </r>
    <r>
      <rPr>
        <b/>
        <sz val="22"/>
        <color theme="7" tint="0.79998168889431442"/>
        <rFont val="Calibri Light"/>
        <family val="2"/>
        <scheme val="major"/>
      </rPr>
      <t>Personal Questionnaire - Identification Details</t>
    </r>
  </si>
  <si>
    <t>Close Connection or Close Links</t>
  </si>
  <si>
    <t xml:space="preserve">Close Relative </t>
  </si>
  <si>
    <t>Includes spouse, domestic partner, cohabitee, child, step-child, parent, legal guardian.</t>
  </si>
  <si>
    <t>Means an Undertaking that is licensed, or required to be licensed, under the Corporate Service Provider Business Act 2012, to carry on corporate service provider business in or from within Bermuda.</t>
  </si>
  <si>
    <t>Means an Undertaking that is licensed, or required to be licensed, under the Digital Asset Business Act 2018, to carry on digital asset business in or from within Bermuda.</t>
  </si>
  <si>
    <t>Means an Undertaking that is authorised, or required to be authorised, under the Digital Asset Issuance Act 2020, to conduct a digital asset issuance in or from within Bermuda.</t>
  </si>
  <si>
    <t>Entity</t>
  </si>
  <si>
    <t>Means a (i) Bank or Deposit Company, (ii) Fund Administration Provider, (iii) Corporate Service Provider, (iv) Investment Business, (v) Money Service Business, (vi) Trust, (vii) Digital Asset Business or (viii) Digital Asset Issuer.</t>
  </si>
  <si>
    <t>Means an Undertaking that is licensed, or required to be licensed, under the Fund Administration Provider Business Act 2019,  to carry on fund administration provider business in or from within Bermuda.</t>
  </si>
  <si>
    <t>Means a person that is licensed, or required to be licensed, under the Investment Business Act 2003,  to carry on investment business in or from within Bermuda.</t>
  </si>
  <si>
    <t>"director", "controller",  "shareholder controller" “senior executive" and "associate" in relation to:</t>
  </si>
  <si>
    <t>These terms have the meaning assigned to them in section 7 of the Banks and Deposit Companies Act 1999.</t>
  </si>
  <si>
    <t>These terms have the meaning assigned to them in section 3 of the Fund Administration Provider Business Act 2019.</t>
  </si>
  <si>
    <t>These terms have the meaning assigned to them in section 3 of the Corporate Service Provider Business Act 2012.</t>
  </si>
  <si>
    <t>These terms have the meaning assigned to them in section 7 of the Investment Business Act 2003.</t>
  </si>
  <si>
    <t>These terms have the meaning assigned to them in section 4 of the Trusts (Regulation of Trust Business) Act 2001.</t>
  </si>
  <si>
    <t>These terms have the meaning assigned to them in section 3 of the Digital Asset Business Act 2018.</t>
  </si>
  <si>
    <t>These terms have the meaning assigned to them in section 3 of the Digital Asset Issuance Act 2020.</t>
  </si>
  <si>
    <t>These terms have the meaning assigned to them in section 3 of the Money Service Business Act 2016.</t>
  </si>
  <si>
    <t>Means a person that is licensed, or required to be licensed, under the Money Service Business Act 2016,  to carry on money service business in or from within Bermuda  or carry on money service business as an agent for a person carrying on money service business in or from within Bermuda.</t>
  </si>
  <si>
    <t>Politically Exposed Person</t>
  </si>
  <si>
    <t>Has the meaning assigned to it in regulation 11(5) of the Proceeds of Crime (Anti-Money Laundering and Anti-Terrorist Financing) Regulations 2008.</t>
  </si>
  <si>
    <t>Related Company</t>
  </si>
  <si>
    <t>Means an Undertaking that licensed, or required to be licensed, under the Trusts (Regulation of Trust Business) Act 2001,  to carry on trust business in or from within Bermuda.</t>
  </si>
  <si>
    <t>"Undertaking" in relation to:</t>
  </si>
  <si>
    <t>Means an institution, as defined in section 2 of the Banks and Deposit Companies Act 1999.</t>
  </si>
  <si>
    <t>This term has the meaning assigned to it in section 2 of the Fund Administration Provider Business Act 2019.</t>
  </si>
  <si>
    <t>This term has the meaning assigned to it in section 2 of the Corporate Service Provider Business Act 2012.</t>
  </si>
  <si>
    <t>This term has the meaning assigned to it in section 2 of the Investment Business Act 2003.</t>
  </si>
  <si>
    <t>This term has the meaning assigned to it in section 2 of the Trusts (Regulation of Trust Business) Act 2001.</t>
  </si>
  <si>
    <t>This term has the meaning assigned to it in section 2 of the Digital Asset Business Act 2018.</t>
  </si>
  <si>
    <t>This term has the meaning assigned to it in section 2 of the Digital Asset Issuance Act 2020.</t>
  </si>
  <si>
    <t>This term has the meaning assigned to it in section 2 of the Money Service Business Act 2016.</t>
  </si>
  <si>
    <t>Use (in relation to personal information)</t>
  </si>
  <si>
    <t>Has the meaning assigned to it in section 2 of the Personal Information Protection Act 2016.</t>
  </si>
  <si>
    <t>Check</t>
  </si>
  <si>
    <t>SECTION
STATUS</t>
  </si>
  <si>
    <t>I-1</t>
  </si>
  <si>
    <t>Type(s) and name of Entity in relation to which the PQ is completed.</t>
  </si>
  <si>
    <t>Select (if applicable)</t>
  </si>
  <si>
    <t>I-2</t>
  </si>
  <si>
    <t>Select</t>
  </si>
  <si>
    <t>I-3</t>
  </si>
  <si>
    <t>Name and surname.</t>
  </si>
  <si>
    <t>I-4</t>
  </si>
  <si>
    <t>Any previous name(s) by which you have been known. Please also include date and reason for change. (If no change, enter "N/A")</t>
  </si>
  <si>
    <t>I-5</t>
  </si>
  <si>
    <t>Date of birth (DD/MM/YYYY).</t>
  </si>
  <si>
    <t>I-6</t>
  </si>
  <si>
    <t>Place of birth.</t>
  </si>
  <si>
    <t>I-7</t>
  </si>
  <si>
    <t>Citizenship(s) and mode of acquisition (birth, naturalisation, passport scheme etc.).</t>
  </si>
  <si>
    <t>I-9</t>
  </si>
  <si>
    <t>Telephone number.</t>
  </si>
  <si>
    <t>I-10</t>
  </si>
  <si>
    <t>Personal email address.</t>
  </si>
  <si>
    <t>I-11</t>
  </si>
  <si>
    <t>Previous addresses (for the past 10 years) – including start date and end date of residence. (If no other address, enter "N/A")</t>
  </si>
  <si>
    <r>
      <t xml:space="preserve">                         </t>
    </r>
    <r>
      <rPr>
        <b/>
        <sz val="22"/>
        <color theme="7" tint="0.79998168889431442"/>
        <rFont val="Calibri Light"/>
        <family val="2"/>
        <scheme val="major"/>
      </rPr>
      <t>Personal Questionnaire - Role</t>
    </r>
  </si>
  <si>
    <t>II-1</t>
  </si>
  <si>
    <t>II-2</t>
  </si>
  <si>
    <t>In carrying out your duties will you be acting on the directions or instructions of any other individual or entity? If so, give full particulars.</t>
  </si>
  <si>
    <t>II-3</t>
  </si>
  <si>
    <t>II-4</t>
  </si>
  <si>
    <t>Number of staff that you will have under your management.</t>
  </si>
  <si>
    <t>II-5</t>
  </si>
  <si>
    <t>II-6</t>
  </si>
  <si>
    <t>II-8</t>
  </si>
  <si>
    <t>Are you a Close Relative or do you have any Close Connection or Close Links with:</t>
  </si>
  <si>
    <t>Other members of the Entity and/or people of a senior position and/or people who are already key function holders of the Entity in connection with which this PQ is being submitted;</t>
  </si>
  <si>
    <t>Any of the other group entities (if applicable);</t>
  </si>
  <si>
    <t>Any other shareholder controllers of the Entity;</t>
  </si>
  <si>
    <t>Any third party service provider which services are material to the Entity;</t>
  </si>
  <si>
    <t>II-10</t>
  </si>
  <si>
    <t>How many shares in the Entity (or another entity of which it is a subsidiary) are registered in your name, the name of a Related Company or associate?  If applicable, give name(s) in which shares are registered and class of shares involved.</t>
  </si>
  <si>
    <t>How many shares in the Entity (or another entity of which it is a subsidiary), other than shares registered in your name or that of a Related Company or associate, are you or any Related Company or associate beneficially interested?</t>
  </si>
  <si>
    <t>Do you or does any Related Company or associate hold any shares in the Entity as trustee or nominee? If so, give full particulars.</t>
  </si>
  <si>
    <t>Are any of the shares mentioned in answer to the preceding three questions equitably or legally charged or pledged to any party? If so, give full particulars.</t>
  </si>
  <si>
    <t>What proportion of the voting power at any general meeting of the Entity (or of another entity of which it is a subsidiary) are you or any Related Company entitled to exercise or control the exercise of?</t>
  </si>
  <si>
    <t xml:space="preserve">Do you have any other relationships, positions or involvements that are not addressed in the questions above, which could adversely affect the interest of the Entity in connection with which this PQ is being submitted? </t>
  </si>
  <si>
    <t>II-11</t>
  </si>
  <si>
    <t>II-12</t>
  </si>
  <si>
    <r>
      <t xml:space="preserve">                         </t>
    </r>
    <r>
      <rPr>
        <b/>
        <sz val="22"/>
        <color theme="7" tint="0.79998168889431442"/>
        <rFont val="Calibri Light"/>
        <family val="2"/>
        <scheme val="major"/>
      </rPr>
      <t>Personal Questionnaire - Background</t>
    </r>
  </si>
  <si>
    <t>III-1</t>
  </si>
  <si>
    <t>III-2</t>
  </si>
  <si>
    <t>List all past and present professional memberships/associateships etc. (including start date and end date as well as the relevant professional body; indicate reason for termination of all past professional memberships).</t>
  </si>
  <si>
    <t>III-3</t>
  </si>
  <si>
    <t>List any training/courses/seminars etc. attended relevant to the proposed role(s) (including title, duration and year attended) – if not already included in the CV.</t>
  </si>
  <si>
    <t>III-8</t>
  </si>
  <si>
    <t xml:space="preserve">Have you ever, in any jurisdiction, been dismissed from any profession, vocation, office or employment, or from any position of trust or fiduciary appointment, whether or not remunerated? </t>
  </si>
  <si>
    <t>III-9</t>
  </si>
  <si>
    <t xml:space="preserve">Have you ever had a registration, authorisation, membership (including an application therefor) which has been refused, revoked, withdrawn, terminated or expelled by a Regulatory Authority or government or by a professional body or association other than on a voluntary basis? </t>
  </si>
  <si>
    <t>III-10</t>
  </si>
  <si>
    <t>Have you ever been barred from entry to any profession or occupation?</t>
  </si>
  <si>
    <t>III-11</t>
  </si>
  <si>
    <t>III-12</t>
  </si>
  <si>
    <t>III-13</t>
  </si>
  <si>
    <t>III-14</t>
  </si>
  <si>
    <t>Have you ever held a directorship or managerial position in a regulated entity which was required to compulsorily wind up; or had an administrator, receiver or liquidator appointed; or made a compromise or similar arrangement with creditors; or ceased trading in circumstances where the creditors did not receive (or have not yet received) full settlement of their claims?</t>
  </si>
  <si>
    <t>Are there any contractual impediments or restrictions through any previous occupation or employment which preclude you in any way from taking up the proposed position?</t>
  </si>
  <si>
    <t>Do you have any previous or pending bankruptcy, insolvency or similar proceedings? If yes, please provide relevant details.</t>
  </si>
  <si>
    <t>Have you ever:
- failed to satisfy any debt adjudged due and payable by you as a judgement debtor under an order of a court or tribunal?
- received enforcement measure for any such debt?
If yes, please provide relevant details.</t>
  </si>
  <si>
    <t>Have you ever been convicted of, charged with or investigated for a financial crime, or been subject to a financial sanction, asset freeze, prohibition order or similar restriction? If yes, provide relevant details.</t>
  </si>
  <si>
    <t>Is there any additional information which you consider relevant for the consideration of your suitability or otherwise for the position(s) held/to be held? Please note that the omission of material facts may represent the provision of misleading information.</t>
  </si>
  <si>
    <t xml:space="preserve">                         Personal Questionnaire - Source of Wealth</t>
  </si>
  <si>
    <t>SOW</t>
  </si>
  <si>
    <t>Are you completing this PQ as a (proposed) shareholder controller?</t>
  </si>
  <si>
    <t>IV-1</t>
  </si>
  <si>
    <t>Estimate of total assets and liabilities.</t>
  </si>
  <si>
    <t>IV-2</t>
  </si>
  <si>
    <r>
      <rPr>
        <b/>
        <sz val="12"/>
        <color rgb="FFFFF2CC"/>
        <rFont val="Calibri Light"/>
        <family val="2"/>
      </rPr>
      <t xml:space="preserve">Source of wealth (tick as appropriate):
</t>
    </r>
    <r>
      <rPr>
        <i/>
        <sz val="10"/>
        <color rgb="FFFFF2CC"/>
        <rFont val="Calibri Light"/>
        <family val="2"/>
      </rPr>
      <t>Note: The Authority may require the applicant to submit supporting documentation evidencing the origin of his/her wealth</t>
    </r>
  </si>
  <si>
    <t>Employment income</t>
  </si>
  <si>
    <t>Investments</t>
  </si>
  <si>
    <t>Property sale</t>
  </si>
  <si>
    <t>Business/company sale</t>
  </si>
  <si>
    <t>Gift/inheritance</t>
  </si>
  <si>
    <t xml:space="preserve"> </t>
  </si>
  <si>
    <t>Lottery/betting/casino winnings</t>
  </si>
  <si>
    <t>Mining/minting of digital assets</t>
  </si>
  <si>
    <t>Trading of digital assets</t>
  </si>
  <si>
    <t>Holding of digital assets (including airdrops)</t>
  </si>
  <si>
    <t>Other (please specify)</t>
  </si>
  <si>
    <t>IV-3</t>
  </si>
  <si>
    <t>Please describe any liabilities, including contingent liabilities. In case of contingent liabilities, are you aware of any arising matters which may result in potential liabilities materialising during the next three years?</t>
  </si>
  <si>
    <t>IV-4</t>
  </si>
  <si>
    <t>Does the source of funds for capitalisation derive from the same sources of wealth specified above? If not, please provide relevant details.</t>
  </si>
  <si>
    <t>IV-5</t>
  </si>
  <si>
    <r>
      <t xml:space="preserve">      </t>
    </r>
    <r>
      <rPr>
        <b/>
        <sz val="22"/>
        <color theme="7" tint="0.79998168889431442"/>
        <rFont val="Calibri Light"/>
        <family val="2"/>
        <scheme val="major"/>
      </rPr>
      <t>Personal Questionnaire - Declarations</t>
    </r>
  </si>
  <si>
    <t>I, the applicant, hereby declare that:-</t>
  </si>
  <si>
    <t>I have checked that all the questions have been completed correctly.</t>
  </si>
  <si>
    <t>I am aware of my responsibilities arising from the legislation, rules, codes of practice, guidance notes, guidelines and any other rules or directives applicable to my proposed position(s).</t>
  </si>
  <si>
    <t>I will notify the BMA immediately if there is a material change in the information provided or in case of new facts or any other issues which may impact upon the ongoing fitness and propriety of myself or the Entity.</t>
  </si>
  <si>
    <t xml:space="preserve">Email Address                                                         </t>
  </si>
  <si>
    <t>Date</t>
  </si>
  <si>
    <t>Signature</t>
  </si>
  <si>
    <t>Will you perform your role(s) through an insourcing/outsourcing, consultancy, secondment or similar arrangement? If Yes, please provide the relevant details.</t>
  </si>
  <si>
    <t>Total Assets</t>
  </si>
  <si>
    <t>Total Liabilities</t>
  </si>
  <si>
    <t>Entity status at the date of submission.</t>
  </si>
  <si>
    <t>Provide a high-level description of the main duties and responsibilities for each proposed position.</t>
  </si>
  <si>
    <t>Personal Questionnaire - Supporting Documents Checklist</t>
  </si>
  <si>
    <t>Confirm whether each required supporting document has been submitted separately with the completed PQ and is clearly labelled. Where more than one document is required, identify each file in the notes column.</t>
  </si>
  <si>
    <t>Ref.</t>
  </si>
  <si>
    <t>Required supporting document</t>
  </si>
  <si>
    <t>Requirement</t>
  </si>
  <si>
    <t>Submitted?</t>
  </si>
  <si>
    <t>File name(s) / notes</t>
  </si>
  <si>
    <t>Identification document</t>
  </si>
  <si>
    <t>Certified copy of each relevant identification document (for example, a passport or national identity card).</t>
  </si>
  <si>
    <t>Police clearance certificate(s)</t>
  </si>
  <si>
    <t>Current CV</t>
  </si>
  <si>
    <t>Relevant qualifications</t>
  </si>
  <si>
    <t>Certified copies of relevant qualifications disclosed in the PQ.</t>
  </si>
  <si>
    <t>Proof of residential address</t>
  </si>
  <si>
    <t>Current proof of residential address (for example, a utility bill or other official document).</t>
  </si>
  <si>
    <t>Select</t>
  </si>
  <si>
    <r>
      <t>The completed (signed) PQ, along with all supporting documentation, should be submitted to the respective department by email at the address indicated in the adjacent table.</t>
    </r>
    <r>
      <rPr>
        <strike/>
        <sz val="12"/>
        <color rgb="FF002060"/>
        <rFont val="Calibri Light"/>
        <family val="2"/>
        <scheme val="major"/>
      </rPr>
      <t xml:space="preserve">
</t>
    </r>
    <r>
      <rPr>
        <sz val="12"/>
        <color rgb="FF002060"/>
        <rFont val="Calibri Light"/>
        <family val="2"/>
        <scheme val="major"/>
      </rPr>
      <t xml:space="preserve">
Where a document is required to be submitted in hardcopy, please forward it to either the (i) Banking, Trust, Corporate Services and Investment Department (BTCSI) or (ii) FinTech Department, Bermuda Monetary Authority, BMA House, 43 Victoria Street, Hamilton HM 12, Bermuda. Enclosures must be clearly identified.
Any questions pertaining to the completion of this PQ should be addressed to the respective department by email at the address indicated in the adjacent table.</t>
    </r>
  </si>
  <si>
    <t xml:space="preserve">Current residential address (street, number, city/town, state/province/region, postal code/ zip code, country). </t>
  </si>
  <si>
    <t>Proposed position(s) with the Entity, including the relevant controller category where applicable (i.e., Managing Director, Managing Partner or Member, Sole Proprietor, Chief Executive, Manager, or Shareholder Controller).</t>
  </si>
  <si>
    <t>Do you hold any other position(s) with the Entity? If so, identify the position(s).</t>
  </si>
  <si>
    <t>Do you, any Close Relative, Related Company or associate have a business relationship or material financial interest (including ownership, a loan, investment or other arrangement) with the Entity, its parent or subsidiaries, shareholder controllers, material clients or service providers? If yes, provide full particulars.</t>
  </si>
  <si>
    <t>Will the position(s) be held full-time, part-time?</t>
  </si>
  <si>
    <t>To the extent not already included in your CV, list all relevant academic and professional qualifications and certifications.</t>
  </si>
  <si>
    <t>I have checked that all required documents have been submitted separately and clearly labelled.</t>
  </si>
  <si>
    <t>I-8</t>
  </si>
  <si>
    <t>II-7</t>
  </si>
  <si>
    <t>II-9</t>
  </si>
  <si>
    <t>II-13</t>
  </si>
  <si>
    <t>Note: Select "Yes" or "No" where applicable. If any reply to III-4 to III-14 is "Yes", provide the date(s), jurisdiction, relevant entity and role, authority/court/body, nature of the matter, current status, outcome and any penalty or settlement, together with supporting documents where applicable.</t>
  </si>
  <si>
    <t>III-4</t>
  </si>
  <si>
    <t>III-5</t>
  </si>
  <si>
    <t>III-6</t>
  </si>
  <si>
    <t>III-7</t>
  </si>
  <si>
    <t>If the proposed position is a Directorship, will it be as an executive, non-executive, or independent Director?</t>
  </si>
  <si>
    <t>For each proposed role, state the time to be allocated in hours per week.</t>
  </si>
  <si>
    <t>To the extent it is not listed in II-10 above and, if applicable, identify all other appointments currently held (in Bermuda or overseas) and provide a breakdown of the time allocation to each appointment.</t>
  </si>
  <si>
    <t>II-14</t>
  </si>
  <si>
    <t>Have you ever been, or are you currently, subject to or involved in any of the following in any jurisdiction, including any pending, concluded or settled matter(s)?</t>
  </si>
  <si>
    <t>A legal, regulatory, supervisory, enforcement or other official investigation, proceeding or action, or any sanction, censure, reprimand, disciplinary action or public criticism by a court, tribunal, regulatory or public authority, official enquiry, professional body or trade association.</t>
  </si>
  <si>
    <t>The revocation, restriction or suspension of a licence or authorisation to carry on a financial or other regulated activity.</t>
  </si>
  <si>
    <t>A finding or investigation concerning the possible conduct of a licensable or regulated activity without the required licence, authorisation or permit.</t>
  </si>
  <si>
    <t>Any material civil, criminal, administrative or tribunal proceeding or litigation to which you were or are a party.</t>
  </si>
  <si>
    <t>A conviction, charge or formal investigation for any criminal or regulatory offence, including any matter under appeal or awaiting trial.</t>
  </si>
  <si>
    <t>Are you, or have you been, a Politically Exposed Person, or a family member or close associate of one? If yes, provide the relevant person's name, country or organisation, public function, relationship (where applicable) and dates.</t>
  </si>
  <si>
    <t>Certificate issued no more than 12 months before submission, from each country of ordinary residence exceeding six (6) months at any time during the previous three (3) years.</t>
  </si>
  <si>
    <t>Current CV containing the relevant academic, employment and experience information.</t>
  </si>
  <si>
    <t>The information and documentation provided is truthful, accurate and complete to the best of my knowledge and belief. I understand that false, misleading or materially incomplete information, including the omission of a material fact, may affect the assessment and may constitute an offence.</t>
  </si>
  <si>
    <t>Section V - Supporting Documents</t>
  </si>
  <si>
    <t>Section VI - Declarations</t>
  </si>
  <si>
    <t>Note: Select "Yes" or "No" below where applicable. If any of the replies to II-13 and II-14 in this section is marked as 'Yes', please explain how the conflict will be addressed and what mitigating factors will be established to ensure that the conflict does not interfere with the necessary independence of judgement in carrying out the proposed role.</t>
  </si>
  <si>
    <t>III-7(a)</t>
  </si>
  <si>
    <t>III-7(b)</t>
  </si>
  <si>
    <t>III-7(c)</t>
  </si>
  <si>
    <t>III-7(d)</t>
  </si>
  <si>
    <t>III-7(e)</t>
  </si>
  <si>
    <t>III-7(f)</t>
  </si>
  <si>
    <t>V-1</t>
  </si>
  <si>
    <t>V-2</t>
  </si>
  <si>
    <t>V-3</t>
  </si>
  <si>
    <t>V-4</t>
  </si>
  <si>
    <t>V-5</t>
  </si>
  <si>
    <t>VI-1</t>
  </si>
  <si>
    <t>VI-2</t>
  </si>
  <si>
    <t>VI-3</t>
  </si>
  <si>
    <t>VI-4</t>
  </si>
  <si>
    <t>VI-5</t>
  </si>
  <si>
    <r>
      <rPr>
        <b/>
        <i/>
        <sz val="11"/>
        <color rgb="FF002060"/>
        <rFont val="Calibri Light"/>
        <family val="2"/>
      </rPr>
      <t xml:space="preserve">Shareholder controller only: </t>
    </r>
    <r>
      <rPr>
        <i/>
        <sz val="11"/>
        <color rgb="FF002060"/>
        <rFont val="Calibri Light"/>
        <family val="2"/>
      </rPr>
      <t xml:space="preserve">The following questions must be completed only by a (proposed) shareholder controller as defined in the Glossary sheet. </t>
    </r>
    <r>
      <rPr>
        <b/>
        <i/>
        <sz val="11"/>
        <color rgb="FF002060"/>
        <rFont val="Calibri Light"/>
        <family val="2"/>
      </rPr>
      <t xml:space="preserve">Select "Yes" or "No" below where applicable. </t>
    </r>
  </si>
  <si>
    <r>
      <t xml:space="preserve">This form must be completed by each intended senior executive, controller, director, and any other person, by whatever name called, who falls within the applicable definitions set out in the Glossary. Applicants should refer to the Glossary in determining the persons to whom this requirement applies. In case of individuals proposing to hold multiple roles within the Entity, such individuals should complete </t>
    </r>
    <r>
      <rPr>
        <b/>
        <sz val="12"/>
        <color rgb="FF002060"/>
        <rFont val="Calibri Light"/>
        <family val="2"/>
        <scheme val="major"/>
      </rPr>
      <t xml:space="preserve">ONLY ONE </t>
    </r>
    <r>
      <rPr>
        <sz val="12"/>
        <color rgb="FF002060"/>
        <rFont val="Calibri Light"/>
        <family val="2"/>
        <scheme val="major"/>
      </rPr>
      <t xml:space="preserve">form.
</t>
    </r>
    <r>
      <rPr>
        <i/>
        <sz val="12"/>
        <color rgb="FF002060"/>
        <rFont val="Calibri Light"/>
        <family val="2"/>
        <scheme val="major"/>
      </rPr>
      <t xml:space="preserve">Controllers who are legal persons or legal arrangements, rather than individuals, should </t>
    </r>
    <r>
      <rPr>
        <b/>
        <i/>
        <u/>
        <sz val="12"/>
        <color rgb="FF002060"/>
        <rFont val="Calibri Light"/>
        <family val="2"/>
        <scheme val="major"/>
      </rPr>
      <t>not</t>
    </r>
    <r>
      <rPr>
        <i/>
        <sz val="12"/>
        <color rgb="FF002060"/>
        <rFont val="Calibri Light"/>
        <family val="2"/>
        <scheme val="major"/>
      </rPr>
      <t xml:space="preserve"> complete this form. They should complete the Institutional Questionnaire instead.</t>
    </r>
  </si>
  <si>
    <t>Submit the required supporting documents separately with the PQ, clearly labelled, and complete the 'Supporting Documents' tab. Required documents include:
(i) A certified copy of each relevant identification document (e.g., passport or national identity card);
(ii) A police clearance certificate issued not more than twelve (12) months before submission of the PQ and from each country of ordinary residence exceeding six (6) months at any time in the previous three (3) years;
(iii) A current CV;
(iv) Certified copies of relevant qualifications; and
(v) Proof of residential address.</t>
  </si>
  <si>
    <t>Means a company that is licensed, or required to be licensed, under the Banks and Deposit Companies Act 1999, as a bank or deposit company.</t>
  </si>
  <si>
    <t>Have you ever been asked to close an account with a bank, digital asset business, trading platform or other financial service provider? If yes, provide relevant details.</t>
  </si>
  <si>
    <t>Name and Surname</t>
  </si>
  <si>
    <t>A “related company” in relation to an Undertaking or the parent company of such Undertaking, means a company (other than a subsidiary company) in which the Undertaking or the parent company, as the case may be, holds a qualifying capital interest.
A qualifying capital interest means an interest in relevant shares of the company which the Undertaking or parent company holds on a long term basis for the purpose of securing a contribution to its own activities by the exercise of control or influence arising from that interest.
A holding of 20 per cent or more of the nominal value of the relevant shares of a company shall be presumed to be a qualifying capital interest unless the contrary is shown.
Relevant shares means shares comprised in the equity share capital of the company of a class carrying rights to vote in all circumstances at general meetings of the company.
Equity share capital means the issued share capital of a company excluding any part of that capital which, neither as respects dividends nor as respects capital, carries any right to participate beyond a specified amount in a distribution.</t>
  </si>
  <si>
    <t xml:space="preserve">An applicant is considered as connected with an entity if either the applicant in his personal capacity or any Close Relative has direct or indirect control within an entity. Any interest or relationship (whether financial or non-financial) would be considered as a connection/link. </t>
  </si>
  <si>
    <t>The parent institution or any other subsidiary entity;</t>
  </si>
  <si>
    <t>Competitors of the Entity, the parent institution or its subsidiaries.</t>
  </si>
  <si>
    <t>What institution (other than the Entity) are you now a director, controller or senior executive? Give relevant dates; if you are a controller, indicate the nature of that control; and state the time committed to each role in hours per week.</t>
  </si>
  <si>
    <t>An investigation or action involving an entity in which you are or were a director, controller or senior executive during your tenure, or your resignation while such a matter was pending.</t>
  </si>
  <si>
    <t>List all institutions (other than the Entity) in which you served as a director, controller or senior executive during the last 10 years. For each, provide the entity, jurisdiction, role, start and end dates, regulated status, and reason for ceasing the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</si>
</sst>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0\ "/>
    <numFmt numFmtId="165" formatCode="[$-F800]dddd\,\ mmmm\ dd\,\ yyyy"/>
    <numFmt numFmtId="166" formatCode="0.0%"/>
    <numFmt numFmtId="167" formatCode="#,##0_ ;\-#,##0\ "/>
    <numFmt numFmtId="168" formatCode="dd/mm/yyyy;@"/>
  </numFmts>
  <fonts count="53">
    <font>
      <sz val="11"/>
      <color theme="1"/>
      <name val="Calibri"/>
      <family val="2"/>
      <scheme val="minor"/>
    </font>
    <font>
      <sz val="11"/>
      <color theme="1"/>
      <name val="Calibri Light"/>
      <family val="2"/>
      <scheme val="major"/>
    </font>
    <font>
      <sz val="22"/>
      <color theme="1"/>
      <name val="Calibri Light"/>
      <family val="2"/>
      <scheme val="major"/>
    </font>
    <font>
      <b/>
      <sz val="22"/>
      <color rgb="FFEAD4BF"/>
      <name val="Calibri Light"/>
      <family val="2"/>
      <scheme val="major"/>
    </font>
    <font>
      <sz val="11"/>
      <color rgb="FF002060"/>
      <name val="Calibri Light"/>
      <family val="2"/>
      <scheme val="major"/>
    </font>
    <font>
      <sz val="12"/>
      <color theme="7" tint="0.79998168889431442"/>
      <name val="Calibri Light"/>
      <family val="2"/>
      <scheme val="major"/>
    </font>
    <font>
      <b/>
      <sz val="22"/>
      <color theme="7" tint="0.79998168889431442"/>
      <name val="Calibri Light"/>
      <family val="2"/>
      <scheme val="major"/>
    </font>
    <font>
      <b/>
      <i/>
      <sz val="11"/>
      <color rgb="FF002060"/>
      <name val="Calibri Light"/>
      <family val="2"/>
      <scheme val="major"/>
    </font>
    <font>
      <b/>
      <sz val="12"/>
      <color theme="7" tint="0.79998168889431442"/>
      <name val="Calibri Light"/>
      <family val="2"/>
      <scheme val="major"/>
    </font>
    <font>
      <b/>
      <sz val="11"/>
      <color theme="1"/>
      <name val="Calibri Light"/>
      <family val="2"/>
      <scheme val="major"/>
    </font>
    <font>
      <sz val="12"/>
      <color rgb="FF002060"/>
      <name val="Calibri Light"/>
      <family val="2"/>
      <scheme val="major"/>
    </font>
    <font>
      <b/>
      <sz val="11"/>
      <color theme="7" tint="0.79998168889431442"/>
      <name val="Calibri Light"/>
      <family val="2"/>
      <scheme val="major"/>
    </font>
    <font>
      <u/>
      <sz val="11"/>
      <color theme="10"/>
      <name val="Calibri"/>
      <family val="2"/>
      <scheme val="minor"/>
    </font>
    <font>
      <b/>
      <sz val="12"/>
      <color rgb="FF002060"/>
      <name val="Calibri Light"/>
      <family val="2"/>
      <scheme val="major"/>
    </font>
    <font>
      <i/>
      <sz val="12"/>
      <color rgb="FF002060"/>
      <name val="Calibri Light"/>
      <family val="2"/>
      <scheme val="major"/>
    </font>
    <font>
      <b/>
      <i/>
      <u/>
      <sz val="12"/>
      <color rgb="FF002060"/>
      <name val="Calibri Light"/>
      <family val="2"/>
      <scheme val="major"/>
    </font>
    <font>
      <sz val="11"/>
      <color theme="1"/>
      <name val="Calibri"/>
      <family val="2"/>
      <scheme val="minor"/>
    </font>
    <font>
      <b/>
      <sz val="14"/>
      <color theme="1" tint="0.34998626667073579"/>
      <name val="Myriad Pro"/>
    </font>
    <font>
      <b/>
      <sz val="14"/>
      <color theme="1" tint="0.34998626667073579"/>
      <name val="Calibri Light"/>
      <family val="2"/>
      <scheme val="major"/>
    </font>
    <font>
      <b/>
      <sz val="11"/>
      <color theme="1" tint="0.34998626667073579"/>
      <name val="Calibri Light"/>
      <family val="2"/>
      <scheme val="major"/>
    </font>
    <font>
      <sz val="11"/>
      <color theme="7" tint="0.79998168889431442"/>
      <name val="Calibri Light"/>
      <family val="2"/>
      <scheme val="major"/>
    </font>
    <font>
      <b/>
      <i/>
      <sz val="11"/>
      <color theme="1" tint="0.34998626667073579"/>
      <name val="Calibri Light"/>
      <family val="2"/>
      <scheme val="major"/>
    </font>
    <font>
      <sz val="8"/>
      <name val="Calibri"/>
      <family val="2"/>
      <scheme val="minor"/>
    </font>
    <font>
      <sz val="12"/>
      <color theme="7" tint="0.79998168889431442"/>
      <name val="Calibri Light"/>
      <family val="2"/>
      <scheme val="major"/>
    </font>
    <font>
      <sz val="11"/>
      <name val="Calibri"/>
      <family val="2"/>
    </font>
    <font>
      <sz val="10"/>
      <color rgb="FF1F1F1F"/>
      <name val="Arial"/>
      <family val="2"/>
    </font>
    <font>
      <b/>
      <sz val="12"/>
      <color theme="7" tint="0.79998168889431442"/>
      <name val="Calibri Light"/>
      <family val="2"/>
      <scheme val="major"/>
    </font>
    <font>
      <b/>
      <sz val="9"/>
      <color rgb="FFFFFFFF"/>
      <name val="Calibri Light"/>
      <family val="2"/>
      <scheme val="major"/>
    </font>
    <font>
      <sz val="9"/>
      <color theme="1"/>
      <name val="Calibri Light"/>
      <family val="2"/>
      <scheme val="major"/>
    </font>
    <font>
      <b/>
      <sz val="11"/>
      <color rgb="FF002060"/>
      <name val="Calibri Light"/>
      <family val="2"/>
      <scheme val="major"/>
    </font>
    <font>
      <i/>
      <sz val="11"/>
      <color rgb="FF002060"/>
      <name val="Calibri Light"/>
      <family val="2"/>
      <scheme val="major"/>
    </font>
    <font>
      <u/>
      <sz val="11"/>
      <color rgb="FF002060"/>
      <name val="Calibri Light"/>
      <family val="2"/>
      <scheme val="major"/>
    </font>
    <font>
      <b/>
      <sz val="12"/>
      <color rgb="FFFFF2CC"/>
      <name val="Calibri Light"/>
      <family val="2"/>
    </font>
    <font>
      <i/>
      <sz val="10"/>
      <color rgb="FFFFF2CC"/>
      <name val="Calibri Light"/>
      <family val="2"/>
    </font>
    <font>
      <sz val="9"/>
      <color rgb="FF000000"/>
      <name val="Myriad Pro"/>
    </font>
    <font>
      <strike/>
      <sz val="12"/>
      <color rgb="FF002060"/>
      <name val="Calibri Light"/>
      <family val="2"/>
      <scheme val="major"/>
    </font>
    <font>
      <sz val="12"/>
      <color theme="7" tint="0.79998168889431442"/>
      <name val="Calibri Light"/>
      <family val="2"/>
      <scheme val="major"/>
    </font>
    <font>
      <sz val="12"/>
      <color theme="7" tint="0.79998168889431442"/>
      <name val="Calibri Light"/>
      <family val="2"/>
      <scheme val="major"/>
    </font>
    <font>
      <b/>
      <sz val="22"/>
      <color rgb="FFEAD4BF"/>
      <name val="Calibri Light"/>
      <family val="2"/>
      <scheme val="major"/>
    </font>
    <font>
      <sz val="11"/>
      <color theme="1"/>
      <name val="Calibri Light"/>
      <family val="2"/>
      <scheme val="major"/>
    </font>
    <font>
      <sz val="12"/>
      <color theme="7" tint="0.79998168889431442"/>
      <name val="Calibri Light"/>
      <family val="2"/>
      <scheme val="major"/>
    </font>
    <font>
      <sz val="11"/>
      <color theme="1"/>
      <name val="Calibri Light"/>
      <family val="2"/>
      <scheme val="major"/>
    </font>
    <font>
      <sz val="12"/>
      <color rgb="FFEAD4BF"/>
      <name val="Calibri Light"/>
      <family val="2"/>
      <scheme val="major"/>
    </font>
    <font>
      <b/>
      <sz val="12"/>
      <color rgb="FFFFFFFF"/>
      <name val="Calibri Light"/>
      <family val="2"/>
      <scheme val="major"/>
    </font>
    <font>
      <sz val="12"/>
      <color theme="1"/>
      <name val="Calibri"/>
      <family val="2"/>
      <scheme val="minor"/>
    </font>
    <font>
      <sz val="12"/>
      <color rgb="FFDBD2BB"/>
      <name val="Calibri Light"/>
      <family val="2"/>
      <scheme val="major"/>
    </font>
    <font>
      <i/>
      <sz val="11"/>
      <name val="Calibri Light"/>
      <family val="2"/>
      <scheme val="major"/>
    </font>
    <font>
      <sz val="11"/>
      <name val="Calibri Light"/>
      <family val="2"/>
      <scheme val="major"/>
    </font>
    <font>
      <i/>
      <sz val="11"/>
      <name val="Calibri Light"/>
      <family val="2"/>
    </font>
    <font>
      <sz val="11"/>
      <name val="Calibri"/>
      <family val="2"/>
      <scheme val="minor"/>
    </font>
    <font>
      <i/>
      <sz val="11"/>
      <color rgb="FF002060"/>
      <name val="Calibri Light"/>
      <family val="2"/>
    </font>
    <font>
      <b/>
      <i/>
      <sz val="11"/>
      <color rgb="FF002060"/>
      <name val="Calibri Light"/>
      <family val="2"/>
    </font>
    <font>
      <sz val="11"/>
      <color rgb="FFDBD2BB"/>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2CC"/>
      </patternFill>
    </fill>
  </fills>
  <borders count="36">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0"/>
      </bottom>
      <diagonal/>
    </border>
    <border>
      <left/>
      <right style="thin">
        <color indexed="64"/>
      </right>
      <top/>
      <bottom style="thick">
        <color theme="0"/>
      </bottom>
      <diagonal/>
    </border>
    <border>
      <left style="thin">
        <color indexed="64"/>
      </left>
      <right style="thick">
        <color theme="0"/>
      </right>
      <top style="thick">
        <color theme="0"/>
      </top>
      <bottom style="thick">
        <color theme="0"/>
      </bottom>
      <diagonal/>
    </border>
    <border>
      <left style="thick">
        <color theme="0"/>
      </left>
      <right style="thin">
        <color indexed="64"/>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ck">
        <color theme="0"/>
      </right>
      <top style="thick">
        <color theme="0"/>
      </top>
      <bottom/>
      <diagonal/>
    </border>
    <border>
      <left style="thin">
        <color indexed="64"/>
      </left>
      <right style="thick">
        <color theme="0"/>
      </right>
      <top/>
      <bottom/>
      <diagonal/>
    </border>
    <border>
      <left style="thin">
        <color indexed="64"/>
      </left>
      <right style="thick">
        <color theme="0"/>
      </right>
      <top/>
      <bottom style="thick">
        <color theme="0"/>
      </bottom>
      <diagonal/>
    </border>
    <border>
      <left style="thin">
        <color indexed="64"/>
      </left>
      <right style="thick">
        <color theme="0"/>
      </right>
      <top style="thick">
        <color theme="0"/>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n">
        <color indexed="64"/>
      </right>
      <top style="thick">
        <color theme="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0"/>
      </top>
      <bottom style="thin">
        <color indexed="64"/>
      </bottom>
      <diagonal/>
    </border>
    <border>
      <left/>
      <right style="thin">
        <color indexed="64"/>
      </right>
      <top style="thick">
        <color theme="0"/>
      </top>
      <bottom style="thin">
        <color indexed="64"/>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right style="thin">
        <color indexed="64"/>
      </right>
      <top style="thick">
        <color theme="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ck">
        <color theme="0"/>
      </left>
      <right/>
      <top style="thick">
        <color theme="0"/>
      </top>
      <bottom style="thin">
        <color indexed="64"/>
      </bottom>
      <diagonal/>
    </border>
  </borders>
  <cellStyleXfs count="4">
    <xf numFmtId="0" fontId="0" fillId="0" borderId="0"/>
    <xf numFmtId="0" fontId="12" fillId="0" borderId="0" applyNumberFormat="0" applyFill="0" applyBorder="0" applyAlignment="0" applyProtection="0"/>
    <xf numFmtId="9" fontId="16" fillId="0" borderId="0" applyFont="0" applyFill="0" applyBorder="0" applyAlignment="0" applyProtection="0"/>
    <xf numFmtId="0" fontId="24" fillId="0" borderId="0"/>
  </cellStyleXfs>
  <cellXfs count="190">
    <xf numFmtId="0" fontId="0" fillId="0" borderId="0" xfId="0"/>
    <xf numFmtId="0" fontId="1" fillId="0" borderId="0" xfId="0" applyFont="1"/>
    <xf numFmtId="0" fontId="5" fillId="2" borderId="1" xfId="0" applyFont="1" applyFill="1" applyBorder="1" applyAlignment="1">
      <alignment horizontal="justify" vertical="center" wrapText="1"/>
    </xf>
    <xf numFmtId="164" fontId="0" fillId="0" borderId="0" xfId="0" applyNumberFormat="1" applyAlignment="1">
      <alignment horizontal="center"/>
    </xf>
    <xf numFmtId="166" fontId="1" fillId="0" borderId="0" xfId="2" applyNumberFormat="1" applyFont="1"/>
    <xf numFmtId="0" fontId="1" fillId="0" borderId="13" xfId="0" applyFont="1" applyBorder="1"/>
    <xf numFmtId="0" fontId="1" fillId="0" borderId="14" xfId="0" applyFont="1" applyBorder="1"/>
    <xf numFmtId="0" fontId="5" fillId="2" borderId="1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justify" vertical="center" wrapText="1"/>
    </xf>
    <xf numFmtId="0" fontId="7" fillId="0" borderId="0" xfId="0" applyFont="1"/>
    <xf numFmtId="0" fontId="1" fillId="0" borderId="26" xfId="0" applyFont="1" applyBorder="1"/>
    <xf numFmtId="0" fontId="7" fillId="0" borderId="9" xfId="0" applyFont="1" applyBorder="1"/>
    <xf numFmtId="0" fontId="1" fillId="0" borderId="27" xfId="0" applyFont="1" applyBorder="1"/>
    <xf numFmtId="0" fontId="4" fillId="3" borderId="18"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165" fontId="4" fillId="3" borderId="18" xfId="0" applyNumberFormat="1" applyFont="1" applyFill="1" applyBorder="1" applyAlignment="1">
      <alignment horizontal="left" vertical="center" wrapText="1"/>
    </xf>
    <xf numFmtId="0" fontId="5" fillId="2" borderId="2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1" fillId="6" borderId="0" xfId="0" applyFont="1" applyFill="1"/>
    <xf numFmtId="0" fontId="12" fillId="5" borderId="18" xfId="1" applyFill="1" applyBorder="1" applyAlignment="1" applyProtection="1">
      <alignment horizontal="center" vertical="center" wrapText="1"/>
    </xf>
    <xf numFmtId="0" fontId="12" fillId="5" borderId="14" xfId="1" applyFill="1" applyBorder="1" applyAlignment="1" applyProtection="1">
      <alignment horizontal="center" vertical="center"/>
    </xf>
    <xf numFmtId="0" fontId="18" fillId="4" borderId="13" xfId="0" applyFont="1" applyFill="1" applyBorder="1" applyAlignment="1">
      <alignment vertical="center"/>
    </xf>
    <xf numFmtId="0" fontId="18" fillId="4" borderId="0" xfId="0" applyFont="1" applyFill="1" applyAlignment="1">
      <alignment vertical="center"/>
    </xf>
    <xf numFmtId="0" fontId="18" fillId="4" borderId="14" xfId="0" applyFont="1" applyFill="1" applyBorder="1" applyAlignment="1">
      <alignment vertical="center"/>
    </xf>
    <xf numFmtId="0" fontId="17" fillId="0" borderId="13" xfId="0" applyFont="1" applyBorder="1" applyAlignment="1">
      <alignment vertical="center"/>
    </xf>
    <xf numFmtId="0" fontId="0" fillId="0" borderId="14" xfId="0" applyBorder="1"/>
    <xf numFmtId="0" fontId="20" fillId="2" borderId="17" xfId="0" applyFont="1" applyFill="1" applyBorder="1" applyAlignment="1">
      <alignment horizontal="center" vertical="center"/>
    </xf>
    <xf numFmtId="0" fontId="20" fillId="2" borderId="17" xfId="0" applyFont="1" applyFill="1" applyBorder="1" applyAlignment="1">
      <alignment horizontal="center" vertical="center" wrapText="1"/>
    </xf>
    <xf numFmtId="0" fontId="9" fillId="7" borderId="2" xfId="0" applyFont="1" applyFill="1" applyBorder="1" applyAlignment="1" applyProtection="1">
      <alignment horizontal="center" vertical="center" wrapText="1"/>
      <protection locked="0"/>
    </xf>
    <xf numFmtId="0" fontId="21" fillId="0" borderId="9" xfId="0" applyFont="1" applyBorder="1" applyAlignment="1">
      <alignment horizontal="center" vertical="center"/>
    </xf>
    <xf numFmtId="3" fontId="19" fillId="0" borderId="0" xfId="0" applyNumberFormat="1" applyFont="1" applyAlignment="1">
      <alignment horizontal="center" vertical="center"/>
    </xf>
    <xf numFmtId="9" fontId="19" fillId="0" borderId="0" xfId="2" applyFont="1" applyBorder="1" applyAlignment="1" applyProtection="1">
      <alignment horizontal="center" vertical="center"/>
    </xf>
    <xf numFmtId="0" fontId="4" fillId="3" borderId="1" xfId="0" applyFont="1" applyFill="1" applyBorder="1" applyAlignment="1" applyProtection="1">
      <alignment horizontal="center" vertical="center" wrapText="1"/>
      <protection locked="0"/>
    </xf>
    <xf numFmtId="3" fontId="4" fillId="3" borderId="18" xfId="0" applyNumberFormat="1"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167" fontId="1" fillId="3" borderId="2" xfId="0" applyNumberFormat="1" applyFont="1" applyFill="1" applyBorder="1" applyAlignment="1" applyProtection="1">
      <alignment horizontal="justify" vertical="center" wrapText="1"/>
      <protection locked="0"/>
    </xf>
    <xf numFmtId="167" fontId="1" fillId="3" borderId="19" xfId="0" applyNumberFormat="1" applyFont="1" applyFill="1" applyBorder="1" applyAlignment="1" applyProtection="1">
      <alignment horizontal="justify" vertical="center" wrapText="1"/>
      <protection locked="0"/>
    </xf>
    <xf numFmtId="0" fontId="25" fillId="0" borderId="0" xfId="3" applyFont="1" applyAlignment="1">
      <alignment vertical="center"/>
    </xf>
    <xf numFmtId="0" fontId="25" fillId="0" borderId="0" xfId="3" applyFont="1"/>
    <xf numFmtId="0" fontId="4" fillId="3" borderId="31" xfId="0" applyFont="1" applyFill="1" applyBorder="1" applyAlignment="1" applyProtection="1">
      <alignment horizontal="center" vertical="center" wrapText="1"/>
      <protection locked="0"/>
    </xf>
    <xf numFmtId="0" fontId="27" fillId="2" borderId="0" xfId="0" applyFont="1" applyFill="1" applyAlignment="1">
      <alignment horizontal="center" vertical="center" wrapText="1"/>
    </xf>
    <xf numFmtId="0" fontId="28" fillId="0" borderId="0" xfId="0" applyFont="1"/>
    <xf numFmtId="0" fontId="29" fillId="9" borderId="0" xfId="0" applyFont="1" applyFill="1" applyAlignment="1">
      <alignment horizontal="center" vertical="center" wrapText="1"/>
    </xf>
    <xf numFmtId="0" fontId="27" fillId="2" borderId="33" xfId="0" applyFont="1" applyFill="1" applyBorder="1" applyAlignment="1">
      <alignment horizontal="center" vertical="center" wrapText="1"/>
    </xf>
    <xf numFmtId="0" fontId="29" fillId="9" borderId="34" xfId="0" applyFont="1" applyFill="1" applyBorder="1" applyAlignment="1">
      <alignment horizontal="center" vertical="center" wrapText="1"/>
    </xf>
    <xf numFmtId="0" fontId="29" fillId="9" borderId="33" xfId="0" applyFont="1" applyFill="1" applyBorder="1" applyAlignment="1">
      <alignment horizontal="center" vertical="center" wrapText="1"/>
    </xf>
    <xf numFmtId="0" fontId="1" fillId="7" borderId="24" xfId="0" applyFont="1" applyFill="1" applyBorder="1" applyAlignment="1" applyProtection="1">
      <alignment horizontal="center" vertical="center" wrapText="1"/>
      <protection locked="0"/>
    </xf>
    <xf numFmtId="0" fontId="20" fillId="2" borderId="23" xfId="0" applyFont="1" applyFill="1" applyBorder="1" applyAlignment="1">
      <alignment horizontal="center" vertical="center"/>
    </xf>
    <xf numFmtId="3" fontId="19" fillId="0" borderId="9" xfId="0" applyNumberFormat="1" applyFont="1" applyBorder="1" applyAlignment="1">
      <alignment horizontal="center" vertical="center"/>
    </xf>
    <xf numFmtId="9" fontId="19" fillId="0" borderId="9" xfId="2" applyFont="1" applyBorder="1" applyAlignment="1" applyProtection="1">
      <alignment horizontal="center" vertical="center"/>
    </xf>
    <xf numFmtId="0" fontId="31" fillId="8" borderId="2" xfId="0" applyFont="1" applyFill="1" applyBorder="1" applyAlignment="1">
      <alignment vertical="center" wrapText="1"/>
    </xf>
    <xf numFmtId="0" fontId="4" fillId="7" borderId="9"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9" borderId="33" xfId="0" applyFont="1" applyFill="1" applyBorder="1" applyAlignment="1">
      <alignment vertical="center" wrapText="1"/>
    </xf>
    <xf numFmtId="0" fontId="32" fillId="2" borderId="1" xfId="0" applyFont="1" applyFill="1" applyBorder="1" applyAlignment="1">
      <alignment horizontal="left" vertical="center" wrapText="1"/>
    </xf>
    <xf numFmtId="0" fontId="31" fillId="8" borderId="35" xfId="0" applyFont="1" applyFill="1" applyBorder="1" applyAlignment="1">
      <alignment vertical="center" wrapText="1"/>
    </xf>
    <xf numFmtId="0" fontId="36" fillId="2" borderId="1" xfId="0" applyFont="1" applyFill="1" applyBorder="1" applyAlignment="1">
      <alignment horizontal="justify" vertical="center" wrapText="1"/>
    </xf>
    <xf numFmtId="0" fontId="37" fillId="2" borderId="1" xfId="0" applyFont="1" applyFill="1" applyBorder="1" applyAlignment="1">
      <alignment horizontal="left" vertical="center" wrapText="1" indent="1"/>
    </xf>
    <xf numFmtId="0" fontId="37" fillId="2" borderId="17"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40" fillId="2" borderId="22" xfId="0" applyFont="1" applyFill="1" applyBorder="1" applyAlignment="1">
      <alignment horizontal="center" vertical="center" wrapText="1"/>
    </xf>
    <xf numFmtId="0" fontId="40" fillId="2" borderId="17"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1" fillId="0" borderId="19" xfId="0" applyFont="1" applyBorder="1"/>
    <xf numFmtId="0" fontId="42" fillId="2" borderId="1" xfId="0" applyFont="1" applyFill="1" applyBorder="1" applyAlignment="1">
      <alignment horizontal="justify" vertical="center" wrapText="1"/>
    </xf>
    <xf numFmtId="0" fontId="42" fillId="2" borderId="17"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43" fillId="2" borderId="0" xfId="0" applyFont="1" applyFill="1" applyAlignment="1">
      <alignment horizontal="center" vertical="center" wrapText="1"/>
    </xf>
    <xf numFmtId="0" fontId="44" fillId="0" borderId="0" xfId="0" applyFont="1"/>
    <xf numFmtId="0" fontId="42" fillId="2" borderId="1" xfId="0" applyFont="1" applyFill="1" applyBorder="1" applyAlignment="1">
      <alignment vertical="center" wrapText="1"/>
    </xf>
    <xf numFmtId="167" fontId="39" fillId="3" borderId="18" xfId="0" applyNumberFormat="1" applyFont="1" applyFill="1" applyBorder="1" applyAlignment="1" applyProtection="1">
      <alignment horizontal="justify" vertical="center" wrapText="1"/>
      <protection locked="0"/>
    </xf>
    <xf numFmtId="0" fontId="37" fillId="2" borderId="23" xfId="0" applyFont="1" applyFill="1" applyBorder="1" applyAlignment="1">
      <alignment horizontal="center" vertical="center" wrapText="1"/>
    </xf>
    <xf numFmtId="0" fontId="37" fillId="2" borderId="24" xfId="0" applyFont="1" applyFill="1" applyBorder="1" applyAlignment="1">
      <alignment horizontal="left" vertical="center" wrapText="1" indent="1"/>
    </xf>
    <xf numFmtId="0" fontId="39" fillId="7" borderId="24" xfId="0" applyFont="1" applyFill="1" applyBorder="1" applyAlignment="1" applyProtection="1">
      <alignment horizontal="center" vertical="center" wrapText="1"/>
      <protection locked="0"/>
    </xf>
    <xf numFmtId="167" fontId="39" fillId="3" borderId="25" xfId="0" applyNumberFormat="1" applyFont="1" applyFill="1" applyBorder="1" applyAlignment="1" applyProtection="1">
      <alignment horizontal="justify" vertical="center" wrapText="1"/>
      <protection locked="0"/>
    </xf>
    <xf numFmtId="0" fontId="45" fillId="2" borderId="17"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10" fillId="5" borderId="2" xfId="0" applyFont="1" applyFill="1" applyBorder="1" applyAlignment="1">
      <alignment horizontal="justify" vertical="center" wrapText="1"/>
    </xf>
    <xf numFmtId="0" fontId="5" fillId="2" borderId="35" xfId="0" applyFont="1" applyFill="1" applyBorder="1" applyAlignment="1">
      <alignment horizontal="justify" vertical="center" wrapText="1"/>
    </xf>
    <xf numFmtId="167" fontId="1" fillId="3" borderId="18" xfId="0" applyNumberFormat="1" applyFont="1" applyFill="1" applyBorder="1" applyAlignment="1" applyProtection="1">
      <alignment horizontal="justify" vertical="center" wrapText="1"/>
      <protection locked="0"/>
    </xf>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8" fillId="2" borderId="15" xfId="0" applyFont="1" applyFill="1" applyBorder="1" applyAlignment="1">
      <alignment horizontal="justify" vertical="center"/>
    </xf>
    <xf numFmtId="0" fontId="8" fillId="2" borderId="5" xfId="0" applyFont="1" applyFill="1" applyBorder="1" applyAlignment="1">
      <alignment horizontal="justify"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6"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45" fillId="2" borderId="2" xfId="0" applyFont="1" applyFill="1" applyBorder="1" applyAlignment="1">
      <alignment horizontal="justify" vertical="center" wrapText="1"/>
    </xf>
    <xf numFmtId="0" fontId="45" fillId="2" borderId="3" xfId="0" applyFont="1" applyFill="1" applyBorder="1" applyAlignment="1">
      <alignment horizontal="justify"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3"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0" fillId="5" borderId="6"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1" fillId="2" borderId="6" xfId="0" applyFont="1" applyFill="1" applyBorder="1" applyAlignment="1">
      <alignment horizontal="center" vertical="center" textRotation="90"/>
    </xf>
    <xf numFmtId="0" fontId="11" fillId="2" borderId="7" xfId="0" applyFont="1" applyFill="1" applyBorder="1" applyAlignment="1">
      <alignment horizontal="center" vertical="center" textRotation="90"/>
    </xf>
    <xf numFmtId="0" fontId="11" fillId="2" borderId="8" xfId="0" applyFont="1" applyFill="1" applyBorder="1" applyAlignment="1">
      <alignment horizontal="center" vertical="center" textRotation="90"/>
    </xf>
    <xf numFmtId="0" fontId="12" fillId="5" borderId="30" xfId="1" applyFill="1" applyBorder="1" applyAlignment="1" applyProtection="1">
      <alignment horizontal="center" vertical="center" wrapText="1"/>
    </xf>
    <xf numFmtId="0" fontId="12" fillId="5" borderId="31" xfId="1" applyFill="1" applyBorder="1" applyAlignment="1" applyProtection="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5" borderId="2" xfId="0" applyFont="1" applyFill="1" applyBorder="1" applyAlignment="1">
      <alignment horizontal="justify" vertical="center" wrapText="1"/>
    </xf>
    <xf numFmtId="0" fontId="4" fillId="5" borderId="19" xfId="0" applyFont="1" applyFill="1" applyBorder="1" applyAlignment="1">
      <alignment horizontal="justify" vertical="center" wrapText="1"/>
    </xf>
    <xf numFmtId="0" fontId="3" fillId="2" borderId="10" xfId="0" applyFont="1" applyFill="1" applyBorder="1" applyAlignment="1">
      <alignment horizontal="justify" vertical="center"/>
    </xf>
    <xf numFmtId="0" fontId="4" fillId="5" borderId="4" xfId="0" applyFont="1" applyFill="1" applyBorder="1" applyAlignment="1">
      <alignment horizontal="justify" vertical="center"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4" fillId="5" borderId="28" xfId="0" applyFont="1" applyFill="1" applyBorder="1" applyAlignment="1">
      <alignment horizontal="justify" vertical="center" wrapText="1"/>
    </xf>
    <xf numFmtId="0" fontId="4" fillId="5" borderId="29" xfId="0" applyFont="1" applyFill="1" applyBorder="1" applyAlignment="1">
      <alignment horizontal="justify" vertical="center" wrapText="1"/>
    </xf>
    <xf numFmtId="0" fontId="4" fillId="5" borderId="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1" fillId="3" borderId="1" xfId="0" applyFont="1" applyFill="1" applyBorder="1" applyAlignment="1" applyProtection="1">
      <alignment horizontal="justify" vertical="center" wrapText="1"/>
      <protection locked="0"/>
    </xf>
    <xf numFmtId="0" fontId="1" fillId="3" borderId="18" xfId="0" applyFont="1" applyFill="1" applyBorder="1" applyAlignment="1" applyProtection="1">
      <alignment horizontal="justify" vertical="center" wrapText="1"/>
      <protection locked="0"/>
    </xf>
    <xf numFmtId="168" fontId="1" fillId="3" borderId="1" xfId="0" applyNumberFormat="1" applyFont="1" applyFill="1" applyBorder="1" applyAlignment="1" applyProtection="1">
      <alignment horizontal="justify" vertical="center" wrapText="1"/>
      <protection locked="0"/>
    </xf>
    <xf numFmtId="168" fontId="1" fillId="3" borderId="18" xfId="0" applyNumberFormat="1" applyFont="1" applyFill="1" applyBorder="1" applyAlignment="1" applyProtection="1">
      <alignment horizontal="justify" vertical="center" wrapText="1"/>
      <protection locked="0"/>
    </xf>
    <xf numFmtId="0" fontId="3" fillId="2" borderId="11" xfId="0" applyFont="1" applyFill="1" applyBorder="1" applyAlignment="1">
      <alignment horizontal="justify" vertical="center"/>
    </xf>
    <xf numFmtId="0" fontId="3" fillId="2" borderId="12" xfId="0" applyFont="1" applyFill="1" applyBorder="1" applyAlignment="1">
      <alignment horizontal="justify" vertical="center"/>
    </xf>
    <xf numFmtId="0" fontId="9" fillId="7" borderId="2"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40" fillId="2" borderId="20"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5" fillId="2" borderId="6"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1" fillId="3" borderId="32"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14" xfId="0" applyFont="1" applyFill="1" applyBorder="1" applyAlignment="1">
      <alignment horizontal="left" vertical="center" wrapText="1"/>
    </xf>
    <xf numFmtId="0" fontId="1" fillId="3" borderId="24" xfId="0" applyFont="1" applyFill="1" applyBorder="1" applyAlignment="1" applyProtection="1">
      <alignment horizontal="justify" vertical="center" wrapText="1"/>
      <protection locked="0"/>
    </xf>
    <xf numFmtId="0" fontId="1" fillId="3" borderId="25" xfId="0" applyFont="1" applyFill="1" applyBorder="1" applyAlignment="1" applyProtection="1">
      <alignment horizontal="justify" vertical="center" wrapText="1"/>
      <protection locked="0"/>
    </xf>
    <xf numFmtId="0" fontId="41" fillId="3" borderId="2" xfId="0" applyFont="1" applyFill="1" applyBorder="1" applyAlignment="1" applyProtection="1">
      <alignment horizontal="justify" vertical="center" wrapText="1"/>
      <protection locked="0"/>
    </xf>
    <xf numFmtId="0" fontId="41" fillId="3" borderId="19" xfId="0" applyFont="1" applyFill="1" applyBorder="1" applyAlignment="1" applyProtection="1">
      <alignment horizontal="justify" vertical="center" wrapText="1"/>
      <protection locked="0"/>
    </xf>
    <xf numFmtId="0" fontId="1" fillId="3" borderId="2" xfId="0" applyFont="1" applyFill="1" applyBorder="1" applyAlignment="1" applyProtection="1">
      <alignment horizontal="justify" vertical="center" wrapText="1"/>
      <protection locked="0"/>
    </xf>
    <xf numFmtId="0" fontId="1" fillId="3" borderId="19" xfId="0" applyFont="1" applyFill="1" applyBorder="1" applyAlignment="1" applyProtection="1">
      <alignment horizontal="justify" vertical="center" wrapText="1"/>
      <protection locked="0"/>
    </xf>
    <xf numFmtId="0" fontId="46" fillId="0" borderId="5" xfId="0" applyFont="1" applyBorder="1" applyAlignment="1">
      <alignment horizontal="left" vertical="center" wrapText="1"/>
    </xf>
    <xf numFmtId="0" fontId="47" fillId="0" borderId="5" xfId="0" applyFont="1" applyBorder="1" applyAlignment="1">
      <alignment horizontal="left" vertical="center" wrapText="1"/>
    </xf>
    <xf numFmtId="0" fontId="47" fillId="0" borderId="16" xfId="0" applyFont="1" applyBorder="1" applyAlignment="1">
      <alignment horizontal="left" vertical="center" wrapText="1"/>
    </xf>
    <xf numFmtId="0" fontId="45" fillId="2" borderId="20" xfId="0"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2" fillId="2" borderId="11" xfId="0" applyFont="1" applyFill="1" applyBorder="1" applyAlignment="1">
      <alignment horizontal="justify" vertical="center"/>
    </xf>
    <xf numFmtId="0" fontId="2" fillId="2" borderId="12" xfId="0" applyFont="1" applyFill="1" applyBorder="1" applyAlignment="1">
      <alignment horizontal="justify" vertical="center"/>
    </xf>
    <xf numFmtId="167" fontId="1" fillId="3" borderId="1" xfId="0" applyNumberFormat="1" applyFont="1" applyFill="1" applyBorder="1" applyAlignment="1" applyProtection="1">
      <alignment horizontal="justify" vertical="center" wrapText="1"/>
      <protection locked="0"/>
    </xf>
    <xf numFmtId="167" fontId="1" fillId="3" borderId="18" xfId="0" applyNumberFormat="1" applyFont="1" applyFill="1" applyBorder="1" applyAlignment="1" applyProtection="1">
      <alignment horizontal="justify" vertical="center" wrapText="1"/>
      <protection locked="0"/>
    </xf>
    <xf numFmtId="0" fontId="4" fillId="9" borderId="14" xfId="0" applyFont="1" applyFill="1" applyBorder="1" applyAlignment="1">
      <alignment horizontal="left" vertical="center" wrapText="1"/>
    </xf>
    <xf numFmtId="0" fontId="4" fillId="3" borderId="1" xfId="0" applyFont="1" applyFill="1" applyBorder="1" applyAlignment="1" applyProtection="1">
      <alignment horizontal="justify" vertical="center" wrapText="1"/>
      <protection locked="0"/>
    </xf>
    <xf numFmtId="0" fontId="4" fillId="3" borderId="18" xfId="0" applyFont="1" applyFill="1" applyBorder="1" applyAlignment="1" applyProtection="1">
      <alignment horizontal="justify" vertical="center" wrapText="1"/>
      <protection locked="0"/>
    </xf>
    <xf numFmtId="0" fontId="7" fillId="9" borderId="0" xfId="0" applyFont="1" applyFill="1" applyAlignment="1">
      <alignment horizontal="left" vertical="center" wrapText="1"/>
    </xf>
    <xf numFmtId="0" fontId="7" fillId="9" borderId="14" xfId="0" applyFont="1" applyFill="1" applyBorder="1" applyAlignment="1">
      <alignment horizontal="left" vertical="center" wrapText="1"/>
    </xf>
    <xf numFmtId="0" fontId="4" fillId="3" borderId="24" xfId="0" applyFont="1" applyFill="1" applyBorder="1" applyAlignment="1" applyProtection="1">
      <alignment horizontal="justify" vertical="center" wrapText="1"/>
      <protection locked="0"/>
    </xf>
    <xf numFmtId="0" fontId="4" fillId="3" borderId="25" xfId="0" applyFont="1" applyFill="1" applyBorder="1" applyAlignment="1" applyProtection="1">
      <alignment horizontal="justify" vertical="center" wrapText="1"/>
      <protection locked="0"/>
    </xf>
    <xf numFmtId="0" fontId="48" fillId="0" borderId="5" xfId="0" applyFont="1" applyBorder="1" applyAlignment="1">
      <alignment horizontal="left" vertical="center" wrapText="1"/>
    </xf>
    <xf numFmtId="0" fontId="49" fillId="0" borderId="5" xfId="0" applyFont="1" applyBorder="1" applyAlignment="1">
      <alignment horizontal="left" vertical="center" wrapText="1"/>
    </xf>
    <xf numFmtId="0" fontId="49" fillId="0" borderId="16" xfId="0" applyFont="1" applyBorder="1" applyAlignment="1">
      <alignment horizontal="left" vertical="center" wrapText="1"/>
    </xf>
    <xf numFmtId="0" fontId="4" fillId="3" borderId="2" xfId="0" applyFont="1" applyFill="1" applyBorder="1" applyAlignment="1" applyProtection="1">
      <alignment horizontal="justify" vertical="center" wrapText="1"/>
      <protection locked="0"/>
    </xf>
    <xf numFmtId="0" fontId="4" fillId="3" borderId="19" xfId="0" applyFont="1" applyFill="1" applyBorder="1" applyAlignment="1" applyProtection="1">
      <alignment horizontal="justify" vertical="center" wrapText="1"/>
      <protection locked="0"/>
    </xf>
    <xf numFmtId="0" fontId="50" fillId="0" borderId="0" xfId="0" applyFont="1" applyAlignment="1">
      <alignment horizontal="left" vertical="center" wrapText="1"/>
    </xf>
    <xf numFmtId="0" fontId="7" fillId="4" borderId="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4" fillId="3" borderId="4" xfId="0" applyFont="1" applyFill="1" applyBorder="1" applyAlignment="1" applyProtection="1">
      <alignment horizontal="justify" vertical="center" wrapText="1"/>
      <protection locked="0"/>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9" borderId="0" xfId="0" applyFont="1" applyFill="1" applyAlignment="1">
      <alignment horizontal="center" vertical="center" wrapText="1"/>
    </xf>
    <xf numFmtId="0" fontId="30" fillId="9" borderId="0" xfId="0" applyFont="1" applyFill="1" applyAlignment="1">
      <alignment horizontal="center" vertical="center" wrapText="1"/>
    </xf>
    <xf numFmtId="0" fontId="30" fillId="9" borderId="14" xfId="0" applyFont="1" applyFill="1" applyBorder="1" applyAlignment="1">
      <alignment horizontal="center" vertical="center" wrapText="1"/>
    </xf>
    <xf numFmtId="0" fontId="38" fillId="2" borderId="10" xfId="0" applyFont="1" applyFill="1" applyBorder="1" applyAlignment="1">
      <alignment horizontal="justify" vertical="center"/>
    </xf>
    <xf numFmtId="0" fontId="50" fillId="0" borderId="5" xfId="0" applyFont="1" applyBorder="1" applyAlignment="1">
      <alignment horizontal="left" vertical="center" wrapText="1"/>
    </xf>
    <xf numFmtId="0" fontId="50" fillId="0" borderId="16" xfId="0" applyFont="1" applyBorder="1" applyAlignment="1">
      <alignment horizontal="left" vertical="center" wrapText="1"/>
    </xf>
  </cellXfs>
  <cellStyles count="4">
    <cellStyle name="Hyperlink" xfId="1" builtinId="8"/>
    <cellStyle name="Normal" xfId="0" builtinId="0"/>
    <cellStyle name="Normal 2" xfId="3" xr:uid="{5E73E6FC-D59E-497C-A1AF-2A98130DB708}"/>
    <cellStyle name="Percent" xfId="2" builtinId="5"/>
  </cellStyles>
  <dxfs count="46">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patternType="solid">
          <fgColor rgb="FFE7E6E6"/>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s>
  <tableStyles count="0" defaultTableStyle="TableStyleMedium2" defaultPivotStyle="PivotStyleLight16"/>
  <colors>
    <mruColors>
      <color rgb="FFDBD2BB"/>
      <color rgb="FFEAD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xdr:twoCellAnchor>
    <xdr:from>
      <xdr:col>5</xdr:col>
      <xdr:colOff>2381250</xdr:colOff>
      <xdr:row>0</xdr:row>
      <xdr:rowOff>201930</xdr:rowOff>
    </xdr:from>
    <xdr:to>
      <xdr:col>5</xdr:col>
      <xdr:colOff>3078480</xdr:colOff>
      <xdr:row>0</xdr:row>
      <xdr:rowOff>430530</xdr:rowOff>
    </xdr:to>
    <xdr:sp macro="" textlink="">
      <xdr:nvSpPr>
        <xdr:cNvPr id="1026" name="Button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5</xdr:col>
          <xdr:colOff>2381250</xdr:colOff>
          <xdr:row>0</xdr:row>
          <xdr:rowOff>201930</xdr:rowOff>
        </xdr:from>
        <xdr:to>
          <xdr:col>5</xdr:col>
          <xdr:colOff>3078480</xdr:colOff>
          <xdr:row>0</xdr:row>
          <xdr:rowOff>430530</xdr:rowOff>
        </xdr:to>
        <xdr:sp macro="" textlink="">
          <xdr:nvSpPr>
            <xdr:cNvPr id="3" name="Button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mc:AlternateContent xmlns:mc="http://schemas.openxmlformats.org/markup-compatibility/2006">
    <mc:Choice xmlns:a14="http://schemas.microsoft.com/office/drawing/2010/main" Requires="a14">
      <xdr:twoCellAnchor>
        <xdr:from>
          <xdr:col>4</xdr:col>
          <xdr:colOff>2400300</xdr:colOff>
          <xdr:row>0</xdr:row>
          <xdr:rowOff>266700</xdr:rowOff>
        </xdr:from>
        <xdr:to>
          <xdr:col>4</xdr:col>
          <xdr:colOff>3097530</xdr:colOff>
          <xdr:row>0</xdr:row>
          <xdr:rowOff>495300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670" y="27383"/>
          <a:ext cx="1065608" cy="619983"/>
        </a:xfrm>
        <a:prstGeom prst="rect">
          <a:avLst/>
        </a:prstGeom>
      </xdr:spPr>
    </xdr:pic>
    <xdr:clientData/>
  </xdr:twoCellAnchor>
  <xdr:twoCellAnchor>
    <xdr:from>
      <xdr:col>6</xdr:col>
      <xdr:colOff>2171700</xdr:colOff>
      <xdr:row>0</xdr:row>
      <xdr:rowOff>278130</xdr:rowOff>
    </xdr:from>
    <xdr:to>
      <xdr:col>6</xdr:col>
      <xdr:colOff>2857500</xdr:colOff>
      <xdr:row>0</xdr:row>
      <xdr:rowOff>506730</xdr:rowOff>
    </xdr:to>
    <xdr:sp macro="" textlink="">
      <xdr:nvSpPr>
        <xdr:cNvPr id="3078" name="Button 6" hidden="1">
          <a:extLst>
            <a:ext uri="{63B3BB69-23CF-44E3-9099-C40C66FF867C}">
              <a14:compatExt xmlns:a14="http://schemas.microsoft.com/office/drawing/2010/main"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6</xdr:col>
          <xdr:colOff>2125980</xdr:colOff>
          <xdr:row>0</xdr:row>
          <xdr:rowOff>247650</xdr:rowOff>
        </xdr:from>
        <xdr:to>
          <xdr:col>6</xdr:col>
          <xdr:colOff>2811780</xdr:colOff>
          <xdr:row>0</xdr:row>
          <xdr:rowOff>476250</xdr:rowOff>
        </xdr:to>
        <xdr:sp macro="" textlink="">
          <xdr:nvSpPr>
            <xdr:cNvPr id="3" name="Button 6" hidden="1">
              <a:extLst>
                <a:ext uri="{63B3BB69-23CF-44E3-9099-C40C66FF867C}">
                  <a14:compatExt spid="_x0000_s3078"/>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2438400</xdr:colOff>
      <xdr:row>0</xdr:row>
      <xdr:rowOff>240030</xdr:rowOff>
    </xdr:from>
    <xdr:to>
      <xdr:col>4</xdr:col>
      <xdr:colOff>3135630</xdr:colOff>
      <xdr:row>0</xdr:row>
      <xdr:rowOff>468630</xdr:rowOff>
    </xdr:to>
    <xdr:sp macro="" textlink="">
      <xdr:nvSpPr>
        <xdr:cNvPr id="4100" name="Button 4" hidden="1">
          <a:extLst>
            <a:ext uri="{63B3BB69-23CF-44E3-9099-C40C66FF867C}">
              <a14:compatExt xmlns:a14="http://schemas.microsoft.com/office/drawing/2010/main"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4" hidden="1">
              <a:extLst>
                <a:ext uri="{63B3BB69-23CF-44E3-9099-C40C66FF867C}">
                  <a14:compatExt spid="_x0000_s4100"/>
                </a:ext>
                <a:ext uri="{FF2B5EF4-FFF2-40B4-BE49-F238E27FC236}">
                  <a16:creationId xmlns:a16="http://schemas.microsoft.com/office/drawing/2014/main" id="{00000000-0008-0000-03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5123"/>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3"/>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20812</xdr:colOff>
      <xdr:row>0</xdr:row>
      <xdr:rowOff>17277</xdr:rowOff>
    </xdr:from>
    <xdr:to>
      <xdr:col>1</xdr:col>
      <xdr:colOff>542039</xdr:colOff>
      <xdr:row>0</xdr:row>
      <xdr:rowOff>645874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812" y="17277"/>
          <a:ext cx="1075582" cy="628597"/>
        </a:xfrm>
        <a:prstGeom prst="rect">
          <a:avLst/>
        </a:prstGeom>
      </xdr:spPr>
    </xdr:pic>
    <xdr:clientData/>
  </xdr:twoCellAnchor>
  <xdr:twoCellAnchor>
    <xdr:from>
      <xdr:col>2</xdr:col>
      <xdr:colOff>3238500</xdr:colOff>
      <xdr:row>0</xdr:row>
      <xdr:rowOff>87630</xdr:rowOff>
    </xdr:from>
    <xdr:to>
      <xdr:col>3</xdr:col>
      <xdr:colOff>609600</xdr:colOff>
      <xdr:row>0</xdr:row>
      <xdr:rowOff>316230</xdr:rowOff>
    </xdr:to>
    <xdr:sp macro="" textlink="">
      <xdr:nvSpPr>
        <xdr:cNvPr id="6146" name="Button 2" hidden="1">
          <a:extLst>
            <a:ext uri="{63B3BB69-23CF-44E3-9099-C40C66FF867C}">
              <a14:compatExt xmlns:a14="http://schemas.microsoft.com/office/drawing/2010/main"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xdr:twoCellAnchor>
    <xdr:from>
      <xdr:col>2</xdr:col>
      <xdr:colOff>3230880</xdr:colOff>
      <xdr:row>0</xdr:row>
      <xdr:rowOff>373380</xdr:rowOff>
    </xdr:from>
    <xdr:to>
      <xdr:col>3</xdr:col>
      <xdr:colOff>609600</xdr:colOff>
      <xdr:row>0</xdr:row>
      <xdr:rowOff>601980</xdr:rowOff>
    </xdr:to>
    <xdr:sp macro="" textlink="">
      <xdr:nvSpPr>
        <xdr:cNvPr id="6147" name="Button 3" hidden="1">
          <a:extLst>
            <a:ext uri="{63B3BB69-23CF-44E3-9099-C40C66FF867C}">
              <a14:compatExt xmlns:a14="http://schemas.microsoft.com/office/drawing/2010/main"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2</xdr:col>
          <xdr:colOff>3238500</xdr:colOff>
          <xdr:row>0</xdr:row>
          <xdr:rowOff>87630</xdr:rowOff>
        </xdr:from>
        <xdr:to>
          <xdr:col>3</xdr:col>
          <xdr:colOff>609600</xdr:colOff>
          <xdr:row>0</xdr:row>
          <xdr:rowOff>316230</xdr:rowOff>
        </xdr:to>
        <xdr:sp macro="" textlink="">
          <xdr:nvSpPr>
            <xdr:cNvPr id="3" name="Button 2" hidden="1">
              <a:extLst>
                <a:ext uri="{63B3BB69-23CF-44E3-9099-C40C66FF867C}">
                  <a14:compatExt spid="_x0000_s6146"/>
                </a:ext>
                <a:ext uri="{FF2B5EF4-FFF2-40B4-BE49-F238E27FC236}">
                  <a16:creationId xmlns:a16="http://schemas.microsoft.com/office/drawing/2014/main" id="{00000000-0008-0000-07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3230880</xdr:colOff>
          <xdr:row>0</xdr:row>
          <xdr:rowOff>373380</xdr:rowOff>
        </xdr:from>
        <xdr:to>
          <xdr:col>3</xdr:col>
          <xdr:colOff>609600</xdr:colOff>
          <xdr:row>0</xdr:row>
          <xdr:rowOff>601980</xdr:rowOff>
        </xdr:to>
        <xdr:sp macro="" textlink="">
          <xdr:nvSpPr>
            <xdr:cNvPr id="4" name="Button 3" hidden="1">
              <a:extLst>
                <a:ext uri="{63B3BB69-23CF-44E3-9099-C40C66FF867C}">
                  <a14:compatExt spid="_x0000_s6147"/>
                </a:ext>
                <a:ext uri="{FF2B5EF4-FFF2-40B4-BE49-F238E27FC236}">
                  <a16:creationId xmlns:a16="http://schemas.microsoft.com/office/drawing/2014/main" id="{00000000-0008-0000-0700-000004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V%20-%20Declar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V - Declara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trust@bma.bm" TargetMode="External"/><Relationship Id="rId7" Type="http://schemas.openxmlformats.org/officeDocument/2006/relationships/hyperlink" Target="mailto:msb.filings@bma.bm" TargetMode="External"/><Relationship Id="rId2" Type="http://schemas.openxmlformats.org/officeDocument/2006/relationships/hyperlink" Target="mailto:fundadmin.filings@bma.bm" TargetMode="External"/><Relationship Id="rId1" Type="http://schemas.openxmlformats.org/officeDocument/2006/relationships/hyperlink" Target="mailto:csp@bma.bm" TargetMode="External"/><Relationship Id="rId6" Type="http://schemas.openxmlformats.org/officeDocument/2006/relationships/hyperlink" Target="mailto:banking@bma.bm" TargetMode="External"/><Relationship Id="rId11" Type="http://schemas.openxmlformats.org/officeDocument/2006/relationships/ctrlProp" Target="../ctrlProps/ctrlProp1.xml"/><Relationship Id="rId5" Type="http://schemas.openxmlformats.org/officeDocument/2006/relationships/hyperlink" Target="mailto:fintech@bma.bm" TargetMode="External"/><Relationship Id="rId10" Type="http://schemas.openxmlformats.org/officeDocument/2006/relationships/vmlDrawing" Target="../drawings/vmlDrawing1.vml"/><Relationship Id="rId4" Type="http://schemas.openxmlformats.org/officeDocument/2006/relationships/hyperlink" Target="mailto:investmentinfo@bma.b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AC6A-8A3B-4B1D-91F2-257975437D4E}">
  <sheetPr codeName="Sheet1">
    <tabColor theme="3" tint="0.79998168889431442"/>
  </sheetPr>
  <dimension ref="A1:T28"/>
  <sheetViews>
    <sheetView showGridLines="0" zoomScaleNormal="100" workbookViewId="0">
      <pane ySplit="1" topLeftCell="A2" activePane="bottomLeft" state="frozen"/>
      <selection pane="bottomLeft" activeCell="F3" sqref="F3"/>
    </sheetView>
  </sheetViews>
  <sheetFormatPr defaultColWidth="8.83984375" defaultRowHeight="14.4"/>
  <cols>
    <col min="1" max="1" width="5.26171875" customWidth="1"/>
    <col min="2" max="2" width="92.15625" customWidth="1"/>
    <col min="3" max="3" width="14.15625" customWidth="1"/>
    <col min="4" max="5" width="23.15625" customWidth="1"/>
    <col min="6" max="6" width="45.578125" customWidth="1"/>
  </cols>
  <sheetData>
    <row r="1" spans="1:20" ht="52.35" customHeight="1">
      <c r="A1" s="102" t="s">
        <v>0</v>
      </c>
      <c r="B1" s="103"/>
      <c r="C1" s="103"/>
      <c r="D1" s="103"/>
      <c r="E1" s="103"/>
      <c r="F1" s="104"/>
      <c r="G1" s="1"/>
      <c r="H1" s="1"/>
      <c r="I1" s="1"/>
      <c r="J1" s="1"/>
    </row>
    <row r="2" spans="1:20" ht="14.7" thickBot="1">
      <c r="A2" s="5"/>
      <c r="B2" s="1"/>
      <c r="C2" s="1"/>
      <c r="D2" s="1"/>
      <c r="E2" s="1"/>
      <c r="F2" s="6"/>
      <c r="G2" s="1"/>
      <c r="H2" s="1"/>
      <c r="I2" s="1"/>
      <c r="J2" s="1"/>
    </row>
    <row r="3" spans="1:20" ht="137.1" customHeight="1" thickTop="1" thickBot="1">
      <c r="A3" s="70">
        <v>1</v>
      </c>
      <c r="B3" s="86" t="s">
        <v>234</v>
      </c>
      <c r="C3" s="1"/>
      <c r="D3" s="1"/>
      <c r="E3" s="1"/>
      <c r="F3" s="6"/>
      <c r="G3" s="1"/>
      <c r="H3" s="1"/>
      <c r="I3" s="1"/>
      <c r="J3" s="1"/>
    </row>
    <row r="4" spans="1:20" ht="166.8" customHeight="1" thickTop="1" thickBot="1">
      <c r="A4" s="7">
        <v>2</v>
      </c>
      <c r="B4" s="86" t="s">
        <v>235</v>
      </c>
      <c r="C4" s="1"/>
      <c r="D4" s="1"/>
      <c r="E4" s="1"/>
      <c r="F4" s="6"/>
      <c r="G4" s="1"/>
      <c r="H4" s="1"/>
      <c r="I4" s="1"/>
      <c r="J4" s="1"/>
    </row>
    <row r="5" spans="1:20" ht="25.35" customHeight="1" thickTop="1" thickBot="1">
      <c r="A5" s="105">
        <v>3</v>
      </c>
      <c r="B5" s="108" t="s">
        <v>183</v>
      </c>
      <c r="C5" s="111" t="s">
        <v>1</v>
      </c>
      <c r="D5" s="100" t="s">
        <v>2</v>
      </c>
      <c r="E5" s="101"/>
      <c r="F5" s="28" t="s">
        <v>3</v>
      </c>
      <c r="G5" s="1"/>
      <c r="H5" s="1"/>
      <c r="I5" s="1"/>
      <c r="J5" s="1"/>
    </row>
    <row r="6" spans="1:20" ht="25.35" customHeight="1" thickTop="1" thickBot="1">
      <c r="A6" s="106"/>
      <c r="B6" s="109"/>
      <c r="C6" s="112"/>
      <c r="D6" s="100" t="s">
        <v>4</v>
      </c>
      <c r="E6" s="101"/>
      <c r="F6" s="28" t="s">
        <v>5</v>
      </c>
      <c r="G6" s="1"/>
      <c r="H6" s="1"/>
      <c r="I6" s="1"/>
      <c r="J6" s="1"/>
    </row>
    <row r="7" spans="1:20" ht="25.35" customHeight="1" thickTop="1" thickBot="1">
      <c r="A7" s="106"/>
      <c r="B7" s="109"/>
      <c r="C7" s="112"/>
      <c r="D7" s="100" t="s">
        <v>6</v>
      </c>
      <c r="E7" s="101"/>
      <c r="F7" s="28" t="s">
        <v>7</v>
      </c>
      <c r="G7" s="1"/>
      <c r="H7" s="1"/>
      <c r="I7" s="1"/>
      <c r="J7" s="1"/>
    </row>
    <row r="8" spans="1:20" ht="25.35" customHeight="1" thickTop="1" thickBot="1">
      <c r="A8" s="106"/>
      <c r="B8" s="109"/>
      <c r="C8" s="112"/>
      <c r="D8" s="100" t="s">
        <v>8</v>
      </c>
      <c r="E8" s="101"/>
      <c r="F8" s="28" t="s">
        <v>9</v>
      </c>
      <c r="G8" s="1"/>
      <c r="H8" s="1"/>
      <c r="I8" s="1"/>
      <c r="J8" s="1"/>
    </row>
    <row r="9" spans="1:20" ht="25.35" customHeight="1" thickTop="1" thickBot="1">
      <c r="A9" s="106"/>
      <c r="B9" s="109"/>
      <c r="C9" s="112"/>
      <c r="D9" s="100" t="s">
        <v>10</v>
      </c>
      <c r="E9" s="101"/>
      <c r="F9" s="28" t="s">
        <v>11</v>
      </c>
      <c r="G9" s="1"/>
      <c r="H9" s="1"/>
      <c r="I9" s="1"/>
      <c r="J9" s="1"/>
    </row>
    <row r="10" spans="1:20" ht="25.35" customHeight="1" thickTop="1" thickBot="1">
      <c r="A10" s="106"/>
      <c r="B10" s="109"/>
      <c r="C10" s="113"/>
      <c r="D10" s="100" t="s">
        <v>12</v>
      </c>
      <c r="E10" s="101"/>
      <c r="F10" s="29" t="s">
        <v>13</v>
      </c>
      <c r="G10" s="1"/>
      <c r="H10" s="1"/>
      <c r="I10" s="1"/>
      <c r="J10" s="1"/>
    </row>
    <row r="11" spans="1:20" ht="25.35" customHeight="1" thickTop="1" thickBot="1">
      <c r="A11" s="106"/>
      <c r="B11" s="109"/>
      <c r="C11" s="111" t="s">
        <v>14</v>
      </c>
      <c r="D11" s="100" t="s">
        <v>15</v>
      </c>
      <c r="E11" s="101"/>
      <c r="F11" s="114" t="s">
        <v>16</v>
      </c>
      <c r="G11" s="1"/>
      <c r="H11" s="1"/>
      <c r="I11" s="1"/>
      <c r="J11" s="1"/>
    </row>
    <row r="12" spans="1:20" ht="28.2" customHeight="1" thickTop="1" thickBot="1">
      <c r="A12" s="107"/>
      <c r="B12" s="110"/>
      <c r="C12" s="113"/>
      <c r="D12" s="100" t="s">
        <v>17</v>
      </c>
      <c r="E12" s="101"/>
      <c r="F12" s="115"/>
      <c r="G12" s="1"/>
      <c r="H12" s="1"/>
      <c r="I12" s="1"/>
      <c r="J12" s="1"/>
    </row>
    <row r="13" spans="1:20" ht="14.7" thickTop="1">
      <c r="A13" s="5"/>
      <c r="B13" s="1"/>
      <c r="C13" s="1"/>
      <c r="D13" s="1"/>
      <c r="E13" s="1"/>
      <c r="F13" s="6"/>
      <c r="G13" s="1"/>
      <c r="H13" s="1"/>
      <c r="I13" s="1"/>
      <c r="J13" s="1"/>
    </row>
    <row r="14" spans="1:20" ht="18.3">
      <c r="A14" s="30" t="s">
        <v>18</v>
      </c>
      <c r="B14" s="31"/>
      <c r="C14" s="31"/>
      <c r="D14" s="31"/>
      <c r="E14" s="31"/>
      <c r="F14" s="32"/>
      <c r="G14" s="1"/>
      <c r="H14" s="1"/>
      <c r="I14" s="1"/>
      <c r="J14" s="1"/>
      <c r="K14" s="1"/>
      <c r="L14" s="1"/>
      <c r="M14" s="1"/>
      <c r="N14" s="1"/>
      <c r="O14" s="1"/>
      <c r="P14" s="1"/>
      <c r="Q14" s="1"/>
      <c r="R14" s="1"/>
      <c r="S14" s="1"/>
      <c r="T14" s="1"/>
    </row>
    <row r="15" spans="1:20">
      <c r="A15" s="5"/>
      <c r="B15" s="1"/>
      <c r="C15" s="1"/>
      <c r="D15" s="1"/>
      <c r="E15" s="1"/>
      <c r="F15" s="6"/>
      <c r="G15" s="1"/>
      <c r="H15" s="1"/>
      <c r="I15" s="1"/>
    </row>
    <row r="16" spans="1:20" ht="19.5" customHeight="1" thickBot="1">
      <c r="A16" s="33"/>
      <c r="B16" s="1"/>
      <c r="C16" s="38" t="s">
        <v>19</v>
      </c>
      <c r="D16" s="38" t="s">
        <v>20</v>
      </c>
      <c r="E16" s="38" t="s">
        <v>21</v>
      </c>
      <c r="F16" s="34"/>
      <c r="G16" s="1"/>
      <c r="H16" s="1"/>
      <c r="I16" s="1"/>
    </row>
    <row r="17" spans="1:10" ht="19.5" customHeight="1" thickTop="1" thickBot="1">
      <c r="A17" s="35">
        <v>1</v>
      </c>
      <c r="B17" s="59" t="s">
        <v>22</v>
      </c>
      <c r="C17" s="39">
        <f>'I - Identification Details'!I17</f>
        <v>0</v>
      </c>
      <c r="D17" s="39">
        <f>'I - Identification Details'!I18</f>
        <v>11</v>
      </c>
      <c r="E17" s="40">
        <f>IF(D17=0,0,C17/D17)</f>
        <v>0</v>
      </c>
      <c r="F17" s="34"/>
      <c r="G17" s="1"/>
      <c r="H17" s="1"/>
      <c r="I17" s="1"/>
    </row>
    <row r="18" spans="1:10" ht="15" thickTop="1" thickBot="1">
      <c r="A18" s="35">
        <v>2</v>
      </c>
      <c r="B18" s="59" t="s">
        <v>23</v>
      </c>
      <c r="C18" s="39">
        <f>SUM('II - Role'!F4:F29)</f>
        <v>0</v>
      </c>
      <c r="D18" s="39">
        <v>24</v>
      </c>
      <c r="E18" s="40">
        <f>IF(D18=0,0,C18/D18)</f>
        <v>0</v>
      </c>
      <c r="F18" s="34"/>
      <c r="G18" s="1"/>
      <c r="H18" s="1"/>
      <c r="I18" s="1"/>
    </row>
    <row r="19" spans="1:10" ht="19.5" customHeight="1" thickTop="1" thickBot="1">
      <c r="A19" s="36">
        <v>3</v>
      </c>
      <c r="B19" s="59" t="s">
        <v>24</v>
      </c>
      <c r="C19" s="39">
        <f>'III - Background'!G24</f>
        <v>0</v>
      </c>
      <c r="D19" s="39">
        <f>'III - Background'!G25</f>
        <v>19</v>
      </c>
      <c r="E19" s="40">
        <f>IF(D19=0,0,C19/D19)</f>
        <v>0</v>
      </c>
      <c r="F19" s="6"/>
      <c r="G19" s="1"/>
      <c r="H19" s="1"/>
      <c r="I19" s="1"/>
    </row>
    <row r="20" spans="1:10" ht="15" thickTop="1" thickBot="1">
      <c r="A20" s="35">
        <v>4</v>
      </c>
      <c r="B20" s="59" t="s">
        <v>25</v>
      </c>
      <c r="C20" s="39" t="str">
        <f>IF('IV-Source of Wealth'!C4="No","N/A",IF('IV-Source of Wealth'!C4="Yes",'IV-Source of Wealth'!G21,""))</f>
        <v/>
      </c>
      <c r="D20" s="39" t="str">
        <f>IF('IV-Source of Wealth'!C4="No","N/A",IF('IV-Source of Wealth'!C4="Yes",'IV-Source of Wealth'!G22,""))</f>
        <v/>
      </c>
      <c r="E20" s="40" t="str">
        <f>IF('IV-Source of Wealth'!C4="No","Not applicable",IF('IV-Source of Wealth'!C4="Yes",'IV-Source of Wealth'!G23,"Select Yes/No"))</f>
        <v>Select Yes/No</v>
      </c>
      <c r="F20" s="6"/>
      <c r="G20" s="1"/>
      <c r="H20" s="1"/>
      <c r="I20" s="1"/>
      <c r="J20" s="1"/>
    </row>
    <row r="21" spans="1:10" ht="14.7" thickTop="1">
      <c r="A21" s="35">
        <v>5</v>
      </c>
      <c r="B21" s="59" t="s">
        <v>214</v>
      </c>
      <c r="C21" s="39">
        <f>COUNTIF('V - Supporting Documents'!D5:D9,"Yes")</f>
        <v>0</v>
      </c>
      <c r="D21" s="39">
        <f>COUNTA('V - Supporting Documents'!A5:A9)</f>
        <v>5</v>
      </c>
      <c r="E21" s="40">
        <f>IF(D21=0,0,C21/D21)</f>
        <v>0</v>
      </c>
      <c r="F21" s="6"/>
      <c r="G21" s="1"/>
      <c r="H21" s="1"/>
      <c r="I21" s="1"/>
      <c r="J21" s="1"/>
    </row>
    <row r="22" spans="1:10" ht="14.7" thickTop="1">
      <c r="A22" s="56">
        <v>6</v>
      </c>
      <c r="B22" s="64" t="s">
        <v>215</v>
      </c>
      <c r="C22" s="57">
        <f>'VI - Declarations'!F11</f>
        <v>0</v>
      </c>
      <c r="D22" s="57">
        <f>'VI - Declarations'!F12</f>
        <v>6</v>
      </c>
      <c r="E22" s="58">
        <f>IF(D22=0,0,C22/D22)</f>
        <v>0</v>
      </c>
      <c r="F22" s="13"/>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sheetData>
  <sheetProtection algorithmName="SHA-512" hashValue="7jF/iJCMGwU67id4xg5Bi0HG4reOEj3bUpf7TiZ63EJOWo9lXsC6KYz/UAxkXMsJ/nSAlstkhBY53OXBHe5gaw==" saltValue="tqzkmJR8eGoCf8fezUWXEA==" spinCount="100000" sheet="1" formatColumns="0" formatRows="0"/>
  <mergeCells count="14">
    <mergeCell ref="D10:E10"/>
    <mergeCell ref="D11:E11"/>
    <mergeCell ref="D12:E12"/>
    <mergeCell ref="A1:F1"/>
    <mergeCell ref="A5:A12"/>
    <mergeCell ref="B5:B12"/>
    <mergeCell ref="C5:C10"/>
    <mergeCell ref="C11:C12"/>
    <mergeCell ref="F11:F12"/>
    <mergeCell ref="D5:E5"/>
    <mergeCell ref="D6:E6"/>
    <mergeCell ref="D7:E7"/>
    <mergeCell ref="D8:E8"/>
    <mergeCell ref="D9:E9"/>
  </mergeCells>
  <hyperlinks>
    <hyperlink ref="F7" r:id="rId1" xr:uid="{00000000-0004-0000-0000-000000000000}"/>
    <hyperlink ref="F6" r:id="rId2" xr:uid="{00000000-0004-0000-0000-000001000000}"/>
    <hyperlink ref="F9" r:id="rId3" xr:uid="{00000000-0004-0000-0000-000002000000}"/>
    <hyperlink ref="F8" r:id="rId4" xr:uid="{00000000-0004-0000-0000-000003000000}"/>
    <hyperlink ref="F11" r:id="rId5" xr:uid="{00000000-0004-0000-0000-000004000000}"/>
    <hyperlink ref="F5" r:id="rId6" xr:uid="{00000000-0004-0000-0000-000005000000}"/>
    <hyperlink ref="F10" r:id="rId7" xr:uid="{00000000-0004-0000-0000-000006000000}"/>
    <hyperlink ref="B17" location="'I - Identification Details'!A1" tooltip="Open Identification Details" display="Section I - Identification Details" xr:uid="{00000000-0004-0000-0000-000007000000}"/>
    <hyperlink ref="B18" location="'II - Role'!A1" tooltip="Open Role" display="Section II - Role" xr:uid="{00000000-0004-0000-0000-000008000000}"/>
    <hyperlink ref="B19" location="'III - Background'!A1" tooltip="Open Background" display="Section III - Background" xr:uid="{00000000-0004-0000-0000-000009000000}"/>
    <hyperlink ref="B20" location="'IV-Source of Wealth'!A1" tooltip="Open Source of Wealth" display="Section IV - Source of Wealth (Shareholder controllers only)" xr:uid="{00000000-0004-0000-0000-00000A000000}"/>
    <hyperlink ref="B21" location="'V - Supporting Documents'!A1" tooltip="Open Supporting Documents" display="Section V - Supporting Documents" xr:uid="{00000000-0004-0000-0000-00000B000000}"/>
    <hyperlink ref="B22" location="'VI - Declarations'!A1" tooltip="Open Declarations" display="Section VI - Declarations" xr:uid="{00000000-0004-0000-0000-00000B000000}"/>
  </hyperlinks>
  <pageMargins left="0.7" right="0.7" top="0.75" bottom="0.75" header="0.3" footer="0.3"/>
  <pageSetup scale="60" orientation="landscape" r:id="rId8"/>
  <headerFooter>
    <oddHeader>&amp;L&amp;"Calibri"&amp;9&amp;K000000 PUBLIC&amp;1#_x000D_</oddHeader>
    <oddFooter>&amp;L_x000D_&amp;1#&amp;"Calibri"&amp;9&amp;K000000 PUBLIC</oddFooter>
  </headerFooter>
  <drawing r:id="rId9"/>
  <legacyDrawing r:id="rId10"/>
  <mc:AlternateContent xmlns:mc="http://schemas.openxmlformats.org/markup-compatibility/2006">
    <mc:Choice Requires="x14">
      <controls>
        <mc:AlternateContent xmlns:mc="http://schemas.openxmlformats.org/markup-compatibility/2006">
          <mc:Choice Requires="x14">
            <control shapeId="3" r:id="rId11" name="Button 2">
              <controlPr defaultSize="0" print="0" autoFill="0" autoPict="0" macro="[0]!SaveAll_Excel_As_PDF">
                <anchor moveWithCells="1" sizeWithCells="1">
                  <from>
                    <xdr:col>5</xdr:col>
                    <xdr:colOff>2381250</xdr:colOff>
                    <xdr:row>0</xdr:row>
                    <xdr:rowOff>201930</xdr:rowOff>
                  </from>
                  <to>
                    <xdr:col>5</xdr:col>
                    <xdr:colOff>3078480</xdr:colOff>
                    <xdr:row>0</xdr:row>
                    <xdr:rowOff>430530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EDC8-FE28-450A-880F-CD969B711C14}">
  <sheetPr codeName="Sheet2">
    <tabColor theme="3" tint="0.79998168889431442"/>
  </sheetPr>
  <dimension ref="A1:I48"/>
  <sheetViews>
    <sheetView showGridLines="0" topLeftCell="B1" zoomScaleNormal="100" workbookViewId="0">
      <pane ySplit="1" topLeftCell="A23" activePane="bottomLeft" state="frozen"/>
      <selection pane="bottomLeft" activeCell="C32" sqref="C32:E32"/>
    </sheetView>
  </sheetViews>
  <sheetFormatPr defaultColWidth="8.83984375" defaultRowHeight="14.4"/>
  <cols>
    <col min="1" max="1" width="5.26171875" customWidth="1"/>
    <col min="2" max="2" width="62.15625" customWidth="1"/>
    <col min="3" max="3" width="39.41796875" customWidth="1"/>
    <col min="4" max="5" width="45.578125" customWidth="1"/>
  </cols>
  <sheetData>
    <row r="1" spans="1:9" ht="52.35" customHeight="1">
      <c r="A1" s="121" t="s">
        <v>26</v>
      </c>
      <c r="B1" s="121"/>
      <c r="C1" s="121"/>
      <c r="D1" s="121"/>
      <c r="E1" s="121"/>
      <c r="F1" s="1"/>
      <c r="G1" s="1"/>
      <c r="H1" s="1"/>
      <c r="I1" s="1"/>
    </row>
    <row r="2" spans="1:9" ht="14.7" thickBot="1">
      <c r="A2" s="5"/>
      <c r="B2" s="1"/>
      <c r="C2" s="1"/>
      <c r="D2" s="1"/>
      <c r="E2" s="6"/>
      <c r="F2" s="1"/>
      <c r="G2" s="1"/>
      <c r="H2" s="1"/>
      <c r="I2" s="1"/>
    </row>
    <row r="3" spans="1:9" ht="40.35" customHeight="1" thickTop="1" thickBot="1">
      <c r="A3" s="69">
        <v>1</v>
      </c>
      <c r="B3" s="20" t="s">
        <v>2</v>
      </c>
      <c r="C3" s="119" t="s">
        <v>236</v>
      </c>
      <c r="D3" s="122"/>
      <c r="E3" s="120"/>
      <c r="F3" s="1"/>
      <c r="G3" s="1"/>
      <c r="H3" s="1"/>
      <c r="I3" s="1"/>
    </row>
    <row r="4" spans="1:9" ht="40.35" customHeight="1" thickTop="1" thickBot="1">
      <c r="A4" s="19">
        <v>2</v>
      </c>
      <c r="B4" s="21" t="s">
        <v>27</v>
      </c>
      <c r="C4" s="119" t="s">
        <v>240</v>
      </c>
      <c r="D4" s="122"/>
      <c r="E4" s="120"/>
      <c r="F4" s="1"/>
      <c r="G4" s="1"/>
      <c r="H4" s="1"/>
      <c r="I4" s="1"/>
    </row>
    <row r="5" spans="1:9" ht="40.35" customHeight="1" thickTop="1" thickBot="1">
      <c r="A5" s="19">
        <v>3</v>
      </c>
      <c r="B5" s="21" t="s">
        <v>28</v>
      </c>
      <c r="C5" s="119" t="s">
        <v>29</v>
      </c>
      <c r="D5" s="122"/>
      <c r="E5" s="120"/>
      <c r="F5" s="1"/>
      <c r="G5" s="1"/>
      <c r="H5" s="1"/>
      <c r="I5" s="1"/>
    </row>
    <row r="6" spans="1:9" ht="40.35" customHeight="1" thickTop="1" thickBot="1">
      <c r="A6" s="19">
        <v>4</v>
      </c>
      <c r="B6" s="21" t="s">
        <v>6</v>
      </c>
      <c r="C6" s="119" t="s">
        <v>30</v>
      </c>
      <c r="D6" s="122"/>
      <c r="E6" s="120"/>
      <c r="F6" s="1"/>
      <c r="G6" s="1"/>
      <c r="H6" s="1"/>
      <c r="I6" s="1"/>
    </row>
    <row r="7" spans="1:9" ht="40.35" customHeight="1" thickTop="1" thickBot="1">
      <c r="A7" s="19">
        <v>5</v>
      </c>
      <c r="B7" s="21" t="s">
        <v>15</v>
      </c>
      <c r="C7" s="119" t="s">
        <v>31</v>
      </c>
      <c r="D7" s="122"/>
      <c r="E7" s="120"/>
      <c r="F7" s="1"/>
      <c r="G7" s="1"/>
      <c r="H7" s="1"/>
      <c r="I7" s="1"/>
    </row>
    <row r="8" spans="1:9" ht="40.35" customHeight="1" thickTop="1" thickBot="1">
      <c r="A8" s="19">
        <v>6</v>
      </c>
      <c r="B8" s="20" t="s">
        <v>17</v>
      </c>
      <c r="C8" s="119" t="s">
        <v>32</v>
      </c>
      <c r="D8" s="122"/>
      <c r="E8" s="120"/>
      <c r="F8" s="1"/>
      <c r="G8" s="1"/>
      <c r="H8" s="1"/>
      <c r="I8" s="1"/>
    </row>
    <row r="9" spans="1:9" ht="40.35" customHeight="1" thickTop="1" thickBot="1">
      <c r="A9" s="19">
        <v>7</v>
      </c>
      <c r="B9" s="21" t="s">
        <v>33</v>
      </c>
      <c r="C9" s="119" t="s">
        <v>34</v>
      </c>
      <c r="D9" s="122"/>
      <c r="E9" s="120"/>
      <c r="F9" s="1"/>
      <c r="G9" s="1"/>
      <c r="H9" s="1"/>
      <c r="I9" s="1"/>
    </row>
    <row r="10" spans="1:9" ht="40.35" customHeight="1" thickTop="1" thickBot="1">
      <c r="A10" s="19">
        <v>8</v>
      </c>
      <c r="B10" s="21" t="s">
        <v>4</v>
      </c>
      <c r="C10" s="119" t="s">
        <v>35</v>
      </c>
      <c r="D10" s="122"/>
      <c r="E10" s="120"/>
      <c r="F10" s="1"/>
      <c r="G10" s="1"/>
      <c r="H10" s="1"/>
      <c r="I10" s="1"/>
    </row>
    <row r="11" spans="1:9" ht="40.35" customHeight="1" thickTop="1" thickBot="1">
      <c r="A11" s="22">
        <v>9</v>
      </c>
      <c r="B11" s="23" t="s">
        <v>8</v>
      </c>
      <c r="C11" s="119" t="s">
        <v>36</v>
      </c>
      <c r="D11" s="122"/>
      <c r="E11" s="120"/>
      <c r="F11" s="1"/>
      <c r="G11" s="1"/>
      <c r="H11" s="1"/>
      <c r="I11" s="1"/>
    </row>
    <row r="12" spans="1:9" ht="40.35" customHeight="1" thickTop="1" thickBot="1">
      <c r="A12" s="105">
        <v>10</v>
      </c>
      <c r="B12" s="123" t="s">
        <v>37</v>
      </c>
      <c r="C12" s="24" t="s">
        <v>2</v>
      </c>
      <c r="D12" s="119" t="s">
        <v>38</v>
      </c>
      <c r="E12" s="120"/>
      <c r="F12" s="1"/>
      <c r="G12" s="1"/>
      <c r="H12" s="1"/>
      <c r="I12" s="1"/>
    </row>
    <row r="13" spans="1:9" ht="40.35" customHeight="1" thickTop="1" thickBot="1">
      <c r="A13" s="106"/>
      <c r="B13" s="124"/>
      <c r="C13" s="24" t="s">
        <v>4</v>
      </c>
      <c r="D13" s="119" t="s">
        <v>39</v>
      </c>
      <c r="E13" s="120"/>
      <c r="F13" s="1"/>
      <c r="G13" s="1"/>
      <c r="H13" s="1"/>
      <c r="I13" s="1"/>
    </row>
    <row r="14" spans="1:9" ht="40.35" customHeight="1" thickTop="1" thickBot="1">
      <c r="A14" s="106"/>
      <c r="B14" s="124"/>
      <c r="C14" s="24" t="s">
        <v>6</v>
      </c>
      <c r="D14" s="119" t="s">
        <v>40</v>
      </c>
      <c r="E14" s="120"/>
      <c r="F14" s="1"/>
      <c r="G14" s="1"/>
      <c r="H14" s="1"/>
      <c r="I14" s="1"/>
    </row>
    <row r="15" spans="1:9" ht="40.35" customHeight="1" thickTop="1" thickBot="1">
      <c r="A15" s="106"/>
      <c r="B15" s="124"/>
      <c r="C15" s="24" t="s">
        <v>8</v>
      </c>
      <c r="D15" s="119" t="s">
        <v>41</v>
      </c>
      <c r="E15" s="120"/>
      <c r="F15" s="1"/>
      <c r="G15" s="1"/>
      <c r="H15" s="1"/>
      <c r="I15" s="1"/>
    </row>
    <row r="16" spans="1:9" ht="40.35" customHeight="1" thickTop="1" thickBot="1">
      <c r="A16" s="106"/>
      <c r="B16" s="124"/>
      <c r="C16" s="24" t="s">
        <v>10</v>
      </c>
      <c r="D16" s="119" t="s">
        <v>42</v>
      </c>
      <c r="E16" s="120"/>
      <c r="F16" s="1"/>
      <c r="G16" s="1"/>
      <c r="H16" s="1"/>
      <c r="I16" s="1"/>
    </row>
    <row r="17" spans="1:9" ht="40.35" customHeight="1" thickTop="1" thickBot="1">
      <c r="A17" s="106"/>
      <c r="B17" s="124"/>
      <c r="C17" s="24" t="s">
        <v>15</v>
      </c>
      <c r="D17" s="119" t="s">
        <v>43</v>
      </c>
      <c r="E17" s="120"/>
      <c r="F17" s="1"/>
      <c r="G17" s="1"/>
      <c r="H17" s="1"/>
      <c r="I17" s="1"/>
    </row>
    <row r="18" spans="1:9" ht="40.35" customHeight="1" thickTop="1" thickBot="1">
      <c r="A18" s="106"/>
      <c r="B18" s="124"/>
      <c r="C18" s="24" t="s">
        <v>17</v>
      </c>
      <c r="D18" s="119" t="s">
        <v>44</v>
      </c>
      <c r="E18" s="120"/>
      <c r="F18" s="1"/>
      <c r="G18" s="1"/>
      <c r="H18" s="1"/>
      <c r="I18" s="1"/>
    </row>
    <row r="19" spans="1:9" ht="40.35" customHeight="1" thickTop="1" thickBot="1">
      <c r="A19" s="107"/>
      <c r="B19" s="125"/>
      <c r="C19" s="24" t="s">
        <v>12</v>
      </c>
      <c r="D19" s="119" t="s">
        <v>45</v>
      </c>
      <c r="E19" s="120"/>
      <c r="F19" s="1"/>
      <c r="G19" s="1"/>
      <c r="H19" s="1"/>
      <c r="I19" s="1"/>
    </row>
    <row r="20" spans="1:9" ht="40.35" customHeight="1" thickTop="1" thickBot="1">
      <c r="A20" s="19">
        <v>11</v>
      </c>
      <c r="B20" s="21" t="s">
        <v>12</v>
      </c>
      <c r="C20" s="119" t="s">
        <v>46</v>
      </c>
      <c r="D20" s="122"/>
      <c r="E20" s="120"/>
      <c r="F20" s="1"/>
      <c r="G20" s="1"/>
      <c r="H20" s="1"/>
      <c r="I20" s="1"/>
    </row>
    <row r="21" spans="1:9" ht="40.35" customHeight="1" thickTop="1" thickBot="1">
      <c r="A21" s="19">
        <v>12</v>
      </c>
      <c r="B21" s="21" t="s">
        <v>47</v>
      </c>
      <c r="C21" s="119" t="s">
        <v>48</v>
      </c>
      <c r="D21" s="122"/>
      <c r="E21" s="120"/>
      <c r="F21" s="1"/>
      <c r="G21" s="1"/>
      <c r="H21" s="1"/>
      <c r="I21" s="1"/>
    </row>
    <row r="22" spans="1:9" ht="210.6" customHeight="1" thickTop="1" thickBot="1">
      <c r="A22" s="7">
        <v>13</v>
      </c>
      <c r="B22" s="20" t="s">
        <v>49</v>
      </c>
      <c r="C22" s="128" t="s">
        <v>239</v>
      </c>
      <c r="D22" s="128"/>
      <c r="E22" s="129"/>
      <c r="F22" s="1"/>
      <c r="G22" s="1"/>
      <c r="H22" s="1"/>
      <c r="I22" s="1"/>
    </row>
    <row r="23" spans="1:9" ht="40.35" customHeight="1" thickTop="1" thickBot="1">
      <c r="A23" s="7">
        <v>14</v>
      </c>
      <c r="B23" s="25" t="s">
        <v>10</v>
      </c>
      <c r="C23" s="119" t="s">
        <v>50</v>
      </c>
      <c r="D23" s="122"/>
      <c r="E23" s="120"/>
      <c r="F23" s="1"/>
      <c r="G23" s="1"/>
      <c r="H23" s="1"/>
      <c r="I23" s="1"/>
    </row>
    <row r="24" spans="1:9" ht="25.35" customHeight="1" thickTop="1" thickBot="1">
      <c r="A24" s="105">
        <v>15</v>
      </c>
      <c r="B24" s="116" t="s">
        <v>51</v>
      </c>
      <c r="C24" s="24" t="s">
        <v>2</v>
      </c>
      <c r="D24" s="119" t="s">
        <v>52</v>
      </c>
      <c r="E24" s="120"/>
      <c r="F24" s="1"/>
      <c r="G24" s="1"/>
      <c r="H24" s="1"/>
      <c r="I24" s="1"/>
    </row>
    <row r="25" spans="1:9" ht="25.35" customHeight="1" thickTop="1" thickBot="1">
      <c r="A25" s="106"/>
      <c r="B25" s="117"/>
      <c r="C25" s="24" t="s">
        <v>4</v>
      </c>
      <c r="D25" s="119" t="s">
        <v>53</v>
      </c>
      <c r="E25" s="120"/>
      <c r="F25" s="1"/>
      <c r="G25" s="1"/>
      <c r="H25" s="1"/>
      <c r="I25" s="1"/>
    </row>
    <row r="26" spans="1:9" ht="25.35" customHeight="1" thickTop="1" thickBot="1">
      <c r="A26" s="106"/>
      <c r="B26" s="117"/>
      <c r="C26" s="24" t="s">
        <v>6</v>
      </c>
      <c r="D26" s="119" t="s">
        <v>54</v>
      </c>
      <c r="E26" s="120"/>
      <c r="F26" s="1"/>
      <c r="G26" s="1"/>
      <c r="H26" s="1"/>
      <c r="I26" s="1"/>
    </row>
    <row r="27" spans="1:9" ht="25.35" customHeight="1" thickTop="1" thickBot="1">
      <c r="A27" s="106"/>
      <c r="B27" s="117"/>
      <c r="C27" s="24" t="s">
        <v>8</v>
      </c>
      <c r="D27" s="119" t="s">
        <v>55</v>
      </c>
      <c r="E27" s="120"/>
      <c r="F27" s="1"/>
      <c r="G27" s="1"/>
      <c r="H27" s="1"/>
      <c r="I27" s="1"/>
    </row>
    <row r="28" spans="1:9" ht="25.35" customHeight="1" thickTop="1" thickBot="1">
      <c r="A28" s="106"/>
      <c r="B28" s="117"/>
      <c r="C28" s="24" t="s">
        <v>10</v>
      </c>
      <c r="D28" s="119" t="s">
        <v>56</v>
      </c>
      <c r="E28" s="120"/>
      <c r="F28" s="1"/>
      <c r="G28" s="1"/>
      <c r="H28" s="1"/>
      <c r="I28" s="1"/>
    </row>
    <row r="29" spans="1:9" ht="25.35" customHeight="1" thickTop="1" thickBot="1">
      <c r="A29" s="106"/>
      <c r="B29" s="117"/>
      <c r="C29" s="24" t="s">
        <v>15</v>
      </c>
      <c r="D29" s="119" t="s">
        <v>57</v>
      </c>
      <c r="E29" s="120"/>
      <c r="F29" s="1"/>
      <c r="G29" s="1"/>
      <c r="H29" s="1"/>
      <c r="I29" s="1"/>
    </row>
    <row r="30" spans="1:9" ht="25.35" customHeight="1" thickTop="1" thickBot="1">
      <c r="A30" s="106"/>
      <c r="B30" s="117"/>
      <c r="C30" s="24" t="s">
        <v>17</v>
      </c>
      <c r="D30" s="119" t="s">
        <v>58</v>
      </c>
      <c r="E30" s="120"/>
      <c r="F30" s="1"/>
      <c r="G30" s="1"/>
      <c r="H30" s="1"/>
      <c r="I30" s="1"/>
    </row>
    <row r="31" spans="1:9" ht="25.35" customHeight="1" thickTop="1" thickBot="1">
      <c r="A31" s="107"/>
      <c r="B31" s="118"/>
      <c r="C31" s="24" t="s">
        <v>12</v>
      </c>
      <c r="D31" s="119" t="s">
        <v>59</v>
      </c>
      <c r="E31" s="120"/>
      <c r="F31" s="1"/>
      <c r="G31" s="1"/>
      <c r="H31" s="1"/>
      <c r="I31" s="1"/>
    </row>
    <row r="32" spans="1:9" ht="40.35" customHeight="1" thickTop="1">
      <c r="A32" s="8">
        <v>16</v>
      </c>
      <c r="B32" s="26" t="s">
        <v>60</v>
      </c>
      <c r="C32" s="126" t="s">
        <v>61</v>
      </c>
      <c r="D32" s="126"/>
      <c r="E32" s="127"/>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27"/>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row>
    <row r="42" spans="1:9">
      <c r="A42" s="1"/>
      <c r="B42" s="1"/>
      <c r="C42" s="1"/>
      <c r="D42" s="1"/>
      <c r="E42" s="1"/>
    </row>
    <row r="43" spans="1:9">
      <c r="A43" s="1"/>
      <c r="B43" s="1"/>
      <c r="C43" s="1"/>
      <c r="D43" s="1"/>
      <c r="E43" s="1"/>
    </row>
    <row r="44" spans="1:9">
      <c r="A44" s="1"/>
      <c r="B44" s="1"/>
      <c r="C44" s="1"/>
      <c r="D44" s="1"/>
      <c r="E44" s="1"/>
    </row>
    <row r="45" spans="1:9">
      <c r="A45" s="1"/>
      <c r="B45" s="1"/>
      <c r="C45" s="1"/>
      <c r="D45" s="1"/>
      <c r="E45" s="1"/>
    </row>
    <row r="46" spans="1:9">
      <c r="A46" s="1"/>
      <c r="B46" s="1"/>
      <c r="C46" s="1"/>
      <c r="D46" s="1"/>
      <c r="E46" s="1"/>
    </row>
    <row r="47" spans="1:9">
      <c r="A47" s="1"/>
      <c r="B47" s="1"/>
      <c r="C47" s="1"/>
      <c r="D47" s="1"/>
      <c r="E47" s="1"/>
    </row>
    <row r="48" spans="1:9">
      <c r="A48" s="1"/>
      <c r="B48" s="1"/>
      <c r="C48" s="1"/>
      <c r="D48" s="1"/>
      <c r="E48" s="1"/>
    </row>
  </sheetData>
  <sheetProtection algorithmName="SHA-512" hashValue="enajvQTZB/IUVznqBF3Y7u1NOo2Gh3L2yYL4nUiaFrX57UnknuOBNWNxC1E2uJAikZOSJBgenovGStEQg6v8NA==" saltValue="NFgzWnLFmgmTE9H6W40qZw==" spinCount="100000" sheet="1" formatColumns="0" formatRows="0"/>
  <mergeCells count="35">
    <mergeCell ref="C32:E32"/>
    <mergeCell ref="C4:E4"/>
    <mergeCell ref="C5:E5"/>
    <mergeCell ref="C22:E22"/>
    <mergeCell ref="C23:E23"/>
    <mergeCell ref="D16:E16"/>
    <mergeCell ref="D19:E19"/>
    <mergeCell ref="D13:E13"/>
    <mergeCell ref="D14:E14"/>
    <mergeCell ref="D15:E15"/>
    <mergeCell ref="C21:E21"/>
    <mergeCell ref="C20:E20"/>
    <mergeCell ref="A1:E1"/>
    <mergeCell ref="D12:E12"/>
    <mergeCell ref="C3:E3"/>
    <mergeCell ref="C6:E6"/>
    <mergeCell ref="C9:E9"/>
    <mergeCell ref="C8:E8"/>
    <mergeCell ref="B12:B19"/>
    <mergeCell ref="A12:A19"/>
    <mergeCell ref="D17:E17"/>
    <mergeCell ref="C7:E7"/>
    <mergeCell ref="C10:E10"/>
    <mergeCell ref="C11:E11"/>
    <mergeCell ref="D18:E18"/>
    <mergeCell ref="A24:A31"/>
    <mergeCell ref="B24:B31"/>
    <mergeCell ref="D24:E24"/>
    <mergeCell ref="D25:E25"/>
    <mergeCell ref="D26:E26"/>
    <mergeCell ref="D27:E27"/>
    <mergeCell ref="D28:E28"/>
    <mergeCell ref="D29:E29"/>
    <mergeCell ref="D30:E30"/>
    <mergeCell ref="D31:E31"/>
  </mergeCells>
  <pageMargins left="0.7" right="0.7" top="0.75" bottom="0.75" header="0.3" footer="0.3"/>
  <pageSetup scale="61" orientation="landscape" r:id="rId1"/>
  <headerFooter>
    <oddHeader>&amp;L&amp;"Calibri"&amp;9&amp;K000000 PUBLIC&amp;1#_x000D_</oddHeader>
    <oddFooter>&amp;L_x000D_&amp;1#&amp;"Calibri"&amp;9&amp;K000000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Save_Excel_As_PDF">
                <anchor moveWithCells="1" sizeWithCells="1">
                  <from>
                    <xdr:col>4</xdr:col>
                    <xdr:colOff>2400300</xdr:colOff>
                    <xdr:row>0</xdr:row>
                    <xdr:rowOff>266700</xdr:rowOff>
                  </from>
                  <to>
                    <xdr:col>4</xdr:col>
                    <xdr:colOff>3097530</xdr:colOff>
                    <xdr:row>0</xdr:row>
                    <xdr:rowOff>495300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8CF1-E5FE-4FDE-B755-720F2B08BCAE}">
  <sheetPr codeName="Sheet3">
    <tabColor rgb="FF002060"/>
  </sheetPr>
  <dimension ref="A1:K31"/>
  <sheetViews>
    <sheetView showGridLines="0" zoomScaleNormal="100" workbookViewId="0">
      <pane ySplit="2" topLeftCell="A9" activePane="bottomLeft" state="frozen"/>
      <selection pane="bottomLeft" activeCell="B15" sqref="B15"/>
    </sheetView>
  </sheetViews>
  <sheetFormatPr defaultRowHeight="14.4"/>
  <cols>
    <col min="1" max="1" width="7.26171875" bestFit="1" customWidth="1"/>
    <col min="2" max="2" width="92.15625" customWidth="1"/>
    <col min="3" max="3" width="9.41796875" customWidth="1"/>
    <col min="4" max="4" width="10.578125" customWidth="1"/>
    <col min="5" max="6" width="19.41796875" customWidth="1"/>
    <col min="7" max="7" width="41.578125" customWidth="1"/>
    <col min="8" max="8" width="9.26171875" customWidth="1"/>
    <col min="9" max="9" width="3" hidden="1" customWidth="1"/>
  </cols>
  <sheetData>
    <row r="1" spans="1:11" ht="52.35" customHeight="1">
      <c r="A1" s="121" t="s">
        <v>26</v>
      </c>
      <c r="B1" s="134"/>
      <c r="C1" s="134"/>
      <c r="D1" s="134"/>
      <c r="E1" s="134"/>
      <c r="F1" s="134"/>
      <c r="G1" s="135"/>
      <c r="H1" s="1"/>
      <c r="I1" s="3" t="s">
        <v>62</v>
      </c>
      <c r="J1" s="1"/>
      <c r="K1" s="1"/>
    </row>
    <row r="3" spans="1:11" s="50" customFormat="1" ht="30" customHeight="1" thickBot="1">
      <c r="A3" s="49" t="s">
        <v>63</v>
      </c>
      <c r="B3" s="51" t="str">
        <f>I17&amp;" of "&amp;I18&amp;" complete · "&amp;TEXT(I19,"0%")</f>
        <v>0 of 11 complete · 0%</v>
      </c>
      <c r="C3" s="146" t="str">
        <f>IF(I17=I18,"Complete","Outstanding: "&amp;IF(I4=0,"I-1; ","")&amp;IF(I6=0,"I-2; ","")&amp;IF(I7=0,"I-3; ","")&amp;IF(I8=0,"I-4; ","")&amp;IF(I9=0,"I-5; ","")&amp;IF(I10=0,"I-6; ","")&amp;IF(I11=0,"I-7; ","")&amp;IF(I12=0,"I-8; ","")&amp;IF(I13=0,"I-9; ","")&amp;IF(I14=0,"I-10; ","")&amp;IF(I15=0,"I-11; ",""))</f>
        <v xml:space="preserve">Outstanding: I-1; I-2; I-3; I-4; I-5; I-6; I-7; I-8; I-9; I-10; I-11; </v>
      </c>
      <c r="D3" s="147"/>
      <c r="E3" s="147"/>
      <c r="F3" s="147"/>
      <c r="G3" s="148"/>
    </row>
    <row r="4" spans="1:11" ht="40.35" customHeight="1" thickTop="1" thickBot="1">
      <c r="A4" s="138" t="s">
        <v>64</v>
      </c>
      <c r="B4" s="140" t="s">
        <v>65</v>
      </c>
      <c r="C4" s="136" t="s">
        <v>66</v>
      </c>
      <c r="D4" s="137"/>
      <c r="E4" s="37" t="s">
        <v>66</v>
      </c>
      <c r="F4" s="37" t="s">
        <v>66</v>
      </c>
      <c r="G4" s="142"/>
      <c r="H4" s="1"/>
      <c r="I4" s="1">
        <f>IF(COUNTIFS(C4:F5,"&lt;&gt;Select (if applicable)",C4:F5,"&lt;&gt;")&gt;0,1,0)</f>
        <v>0</v>
      </c>
      <c r="J4" s="1"/>
      <c r="K4" s="1"/>
    </row>
    <row r="5" spans="1:11" ht="40.35" customHeight="1" thickTop="1" thickBot="1">
      <c r="A5" s="139"/>
      <c r="B5" s="141"/>
      <c r="C5" s="136" t="s">
        <v>66</v>
      </c>
      <c r="D5" s="137"/>
      <c r="E5" s="37" t="s">
        <v>66</v>
      </c>
      <c r="F5" s="37" t="s">
        <v>66</v>
      </c>
      <c r="G5" s="143"/>
      <c r="H5" s="1"/>
      <c r="I5" s="1"/>
      <c r="J5" s="1"/>
      <c r="K5" s="1"/>
    </row>
    <row r="6" spans="1:11" ht="40.35" customHeight="1" thickTop="1" thickBot="1">
      <c r="A6" s="84" t="s">
        <v>67</v>
      </c>
      <c r="B6" s="65" t="s">
        <v>165</v>
      </c>
      <c r="C6" s="144" t="s">
        <v>68</v>
      </c>
      <c r="D6" s="145"/>
      <c r="E6" s="130"/>
      <c r="F6" s="130"/>
      <c r="G6" s="131"/>
      <c r="H6" s="1"/>
      <c r="I6" s="1">
        <f>IF(OR(C6=0,C6="Select"),0,1)</f>
        <v>0</v>
      </c>
      <c r="J6" s="1"/>
      <c r="K6" s="1"/>
    </row>
    <row r="7" spans="1:11" ht="40.35" customHeight="1" thickTop="1" thickBot="1">
      <c r="A7" s="7" t="s">
        <v>69</v>
      </c>
      <c r="B7" s="2" t="s">
        <v>70</v>
      </c>
      <c r="C7" s="130"/>
      <c r="D7" s="130"/>
      <c r="E7" s="130"/>
      <c r="F7" s="130"/>
      <c r="G7" s="131"/>
      <c r="H7" s="1"/>
      <c r="I7" s="1">
        <f t="shared" ref="I7:I15" si="0">IF(LEN(TRIM(C7))=0,0,1)</f>
        <v>0</v>
      </c>
      <c r="J7" s="1"/>
      <c r="K7" s="1"/>
    </row>
    <row r="8" spans="1:11" ht="40.35" customHeight="1" thickTop="1" thickBot="1">
      <c r="A8" s="7" t="s">
        <v>71</v>
      </c>
      <c r="B8" s="2" t="s">
        <v>72</v>
      </c>
      <c r="C8" s="130"/>
      <c r="D8" s="130"/>
      <c r="E8" s="130"/>
      <c r="F8" s="130"/>
      <c r="G8" s="131"/>
      <c r="H8" s="1"/>
      <c r="I8" s="1">
        <f t="shared" si="0"/>
        <v>0</v>
      </c>
      <c r="J8" s="1"/>
      <c r="K8" s="1"/>
    </row>
    <row r="9" spans="1:11" ht="40.35" customHeight="1" thickTop="1" thickBot="1">
      <c r="A9" s="7" t="s">
        <v>73</v>
      </c>
      <c r="B9" s="2" t="s">
        <v>74</v>
      </c>
      <c r="C9" s="132"/>
      <c r="D9" s="132"/>
      <c r="E9" s="132"/>
      <c r="F9" s="132"/>
      <c r="G9" s="133"/>
      <c r="H9" s="1"/>
      <c r="I9" s="1">
        <f t="shared" si="0"/>
        <v>0</v>
      </c>
      <c r="J9" s="1"/>
      <c r="K9" s="1"/>
    </row>
    <row r="10" spans="1:11" ht="40.35" customHeight="1" thickTop="1" thickBot="1">
      <c r="A10" s="7" t="s">
        <v>75</v>
      </c>
      <c r="B10" s="2" t="s">
        <v>76</v>
      </c>
      <c r="C10" s="130"/>
      <c r="D10" s="130"/>
      <c r="E10" s="130"/>
      <c r="F10" s="130"/>
      <c r="G10" s="131"/>
      <c r="H10" s="1"/>
      <c r="I10" s="1">
        <f t="shared" si="0"/>
        <v>0</v>
      </c>
      <c r="J10" s="1"/>
      <c r="K10" s="1"/>
    </row>
    <row r="11" spans="1:11" ht="40.35" customHeight="1" thickTop="1" thickBot="1">
      <c r="A11" s="7" t="s">
        <v>77</v>
      </c>
      <c r="B11" s="2" t="s">
        <v>78</v>
      </c>
      <c r="C11" s="130"/>
      <c r="D11" s="130"/>
      <c r="E11" s="130"/>
      <c r="F11" s="130"/>
      <c r="G11" s="131"/>
      <c r="H11" s="1"/>
      <c r="I11" s="1">
        <f t="shared" si="0"/>
        <v>0</v>
      </c>
      <c r="J11" s="1"/>
      <c r="K11" s="1"/>
    </row>
    <row r="12" spans="1:11" ht="40.35" customHeight="1" thickTop="1" thickBot="1">
      <c r="A12" s="7" t="s">
        <v>191</v>
      </c>
      <c r="B12" s="2" t="s">
        <v>80</v>
      </c>
      <c r="C12" s="130"/>
      <c r="D12" s="130"/>
      <c r="E12" s="130"/>
      <c r="F12" s="130"/>
      <c r="G12" s="131"/>
      <c r="H12" s="1"/>
      <c r="I12" s="1">
        <f t="shared" si="0"/>
        <v>0</v>
      </c>
      <c r="J12" s="1"/>
      <c r="K12" s="1"/>
    </row>
    <row r="13" spans="1:11" ht="40.35" customHeight="1" thickTop="1" thickBot="1">
      <c r="A13" s="7" t="s">
        <v>79</v>
      </c>
      <c r="B13" s="2" t="s">
        <v>82</v>
      </c>
      <c r="C13" s="130"/>
      <c r="D13" s="130"/>
      <c r="E13" s="130"/>
      <c r="F13" s="130"/>
      <c r="G13" s="131"/>
      <c r="H13" s="1"/>
      <c r="I13" s="1">
        <f t="shared" si="0"/>
        <v>0</v>
      </c>
      <c r="J13" s="1"/>
      <c r="K13" s="1"/>
    </row>
    <row r="14" spans="1:11" ht="51.9" customHeight="1" thickTop="1" thickBot="1">
      <c r="A14" s="7" t="s">
        <v>81</v>
      </c>
      <c r="B14" s="43" t="s">
        <v>184</v>
      </c>
      <c r="C14" s="130"/>
      <c r="D14" s="130"/>
      <c r="E14" s="130"/>
      <c r="F14" s="130"/>
      <c r="G14" s="131"/>
      <c r="H14" s="1"/>
      <c r="I14" s="1">
        <f t="shared" si="0"/>
        <v>0</v>
      </c>
      <c r="J14" s="1"/>
      <c r="K14" s="1"/>
    </row>
    <row r="15" spans="1:11" ht="40.35" customHeight="1" thickTop="1" thickBot="1">
      <c r="A15" s="7" t="s">
        <v>83</v>
      </c>
      <c r="B15" s="9" t="s">
        <v>84</v>
      </c>
      <c r="C15" s="149"/>
      <c r="D15" s="149"/>
      <c r="E15" s="149"/>
      <c r="F15" s="149"/>
      <c r="G15" s="150"/>
      <c r="H15" s="1"/>
      <c r="I15" s="1">
        <f t="shared" si="0"/>
        <v>0</v>
      </c>
      <c r="J15" s="1"/>
      <c r="K15" s="1"/>
    </row>
    <row r="16" spans="1:11" ht="14.7" thickTop="1">
      <c r="A16" s="1"/>
      <c r="B16" s="1"/>
      <c r="C16" s="1"/>
      <c r="D16" s="1"/>
      <c r="E16" s="1"/>
      <c r="F16" s="1"/>
      <c r="G16" s="1"/>
      <c r="H16" s="1"/>
      <c r="I16" s="1"/>
      <c r="J16" s="1"/>
      <c r="K16" s="1"/>
    </row>
    <row r="17" spans="1:11">
      <c r="A17" s="1"/>
      <c r="B17" s="1"/>
      <c r="C17" s="1"/>
      <c r="D17" s="1"/>
      <c r="E17" s="1"/>
      <c r="F17" s="1"/>
      <c r="G17" s="1"/>
      <c r="H17" s="1"/>
      <c r="I17" s="1">
        <f>SUM(I4,I6:I15)</f>
        <v>0</v>
      </c>
      <c r="J17" s="1"/>
      <c r="K17" s="1"/>
    </row>
    <row r="18" spans="1:11">
      <c r="A18" s="1"/>
      <c r="B18" s="1"/>
      <c r="C18" s="1"/>
      <c r="D18" s="1"/>
      <c r="E18" s="1"/>
      <c r="F18" s="1"/>
      <c r="G18" s="1"/>
      <c r="H18" s="1"/>
      <c r="I18" s="1">
        <v>11</v>
      </c>
      <c r="J18" s="1"/>
      <c r="K18" s="1"/>
    </row>
    <row r="19" spans="1:11">
      <c r="A19" s="1"/>
      <c r="B19" s="1"/>
      <c r="C19" s="1"/>
      <c r="D19" s="1"/>
      <c r="E19" s="1"/>
      <c r="F19" s="1"/>
      <c r="G19" s="1"/>
      <c r="H19" s="1"/>
      <c r="I19" s="4">
        <f>IF(I18=0,0,I17/I18)</f>
        <v>0</v>
      </c>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sheetProtection algorithmName="SHA-512" hashValue="rwcnMsQpHKqQWM8T3YvD3PyL+jgDN9lvruZDwi+h9HRsuyccuzgCpmv6xCOHzi9UIK2MIB9B1oY3UBMMeg0p7A==" saltValue="e2EzTvqSb3DIAR1tk5ydLQ==" spinCount="100000" sheet="1" formatColumns="0" formatRows="0"/>
  <mergeCells count="18">
    <mergeCell ref="C15:G15"/>
    <mergeCell ref="C10:G10"/>
    <mergeCell ref="C11:G11"/>
    <mergeCell ref="C12:G12"/>
    <mergeCell ref="C13:G13"/>
    <mergeCell ref="C14:G14"/>
    <mergeCell ref="C7:G7"/>
    <mergeCell ref="C8:G8"/>
    <mergeCell ref="C9:G9"/>
    <mergeCell ref="A1:G1"/>
    <mergeCell ref="C4:D4"/>
    <mergeCell ref="A4:A5"/>
    <mergeCell ref="B4:B5"/>
    <mergeCell ref="C5:D5"/>
    <mergeCell ref="G4:G5"/>
    <mergeCell ref="C6:D6"/>
    <mergeCell ref="E6:G6"/>
    <mergeCell ref="C3:G3"/>
  </mergeCells>
  <phoneticPr fontId="22" type="noConversion"/>
  <conditionalFormatting sqref="B3:G3">
    <cfRule type="expression" dxfId="34" priority="3" stopIfTrue="1">
      <formula>$I$17=$I$18</formula>
    </cfRule>
  </conditionalFormatting>
  <conditionalFormatting sqref="C6">
    <cfRule type="cellIs" dxfId="33" priority="1" operator="equal">
      <formula>"Yes"</formula>
    </cfRule>
    <cfRule type="cellIs" dxfId="32" priority="2" operator="equal">
      <formula>"No"</formula>
    </cfRule>
  </conditionalFormatting>
  <dataValidations count="2">
    <dataValidation type="list" allowBlank="1" showInputMessage="1" showErrorMessage="1" errorTitle="Invalid selection" error="Please choose an option from the dropdown list." promptTitle="Entity type" prompt="Select each applicable sector. Use an additional dropdown if more than one sector applies." sqref="C4:D4 C5 E4:F5" xr:uid="{00000000-0002-0000-0200-000000000000}">
      <formula1>"Select (if applicable),Bank or Deposit Company,Fund Administration Provider,Corporate Service Provider,Investment Business,Trust,Money Service Business,Digital Asset Business,Digital Asset Issuer"</formula1>
    </dataValidation>
    <dataValidation type="list" allowBlank="1" showInputMessage="1" showErrorMessage="1" errorTitle="Invalid selection" error="Please choose an option from the dropdown list." promptTitle="Entity status" prompt="Select the Entity's status at the date of submission." sqref="C6:D6" xr:uid="{00000000-0002-0000-0200-000001000000}">
      <formula1>"Select,Applicant,Licensed,Registered - Class A,Registered - Class B,Other - please specify"</formula1>
    </dataValidation>
  </dataValidations>
  <pageMargins left="0.70866141732283472" right="0.70866141732283472" top="0.74803149606299213" bottom="0.74803149606299213" header="0.31496062992125984" footer="0.31496062992125984"/>
  <pageSetup scale="61" orientation="landscape" r:id="rId1"/>
  <headerFooter>
    <oddHeader>&amp;L&amp;"Calibri"&amp;9&amp;K000000 PUBLIC&amp;1#_x000D_</oddHeader>
    <oddFooter>&amp;L_x000D_&amp;1#&amp;"Calibri"&amp;9&amp;K000000 PUBLIC&amp;CPage &amp;P of &amp;N</oddFooter>
  </headerFooter>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6">
              <controlPr defaultSize="0" print="0" autoFill="0" autoPict="0" macro="[0]!Save_Excel_As_PDF">
                <anchor moveWithCells="1" sizeWithCells="1">
                  <from>
                    <xdr:col>6</xdr:col>
                    <xdr:colOff>2125980</xdr:colOff>
                    <xdr:row>0</xdr:row>
                    <xdr:rowOff>247650</xdr:rowOff>
                  </from>
                  <to>
                    <xdr:col>6</xdr:col>
                    <xdr:colOff>2811780</xdr:colOff>
                    <xdr:row>0</xdr:row>
                    <xdr:rowOff>476250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5106-0B57-40A2-930A-671F82174B53}">
  <sheetPr codeName="Sheet4">
    <tabColor rgb="FF002060"/>
  </sheetPr>
  <dimension ref="A1:I32"/>
  <sheetViews>
    <sheetView showGridLines="0" zoomScaleNormal="100" workbookViewId="0">
      <pane ySplit="2" topLeftCell="A15" activePane="bottomLeft" state="frozen"/>
      <selection pane="bottomLeft" activeCell="B25" sqref="B25"/>
    </sheetView>
  </sheetViews>
  <sheetFormatPr defaultRowHeight="14.4"/>
  <cols>
    <col min="1" max="1" width="7.26171875" bestFit="1" customWidth="1"/>
    <col min="2" max="2" width="92.15625" bestFit="1" customWidth="1"/>
    <col min="3" max="3" width="11.7890625" customWidth="1"/>
    <col min="4" max="5" width="45.578125" customWidth="1"/>
    <col min="6" max="6" width="0" hidden="1" customWidth="1"/>
  </cols>
  <sheetData>
    <row r="1" spans="1:8" ht="52.35" customHeight="1">
      <c r="A1" s="121" t="s">
        <v>85</v>
      </c>
      <c r="B1" s="161"/>
      <c r="C1" s="161"/>
      <c r="D1" s="161"/>
      <c r="E1" s="162"/>
      <c r="F1" s="3" t="s">
        <v>62</v>
      </c>
      <c r="G1" s="1"/>
      <c r="H1" s="1"/>
    </row>
    <row r="2" spans="1:8" ht="35.1" customHeight="1" thickBot="1">
      <c r="A2" s="155" t="s">
        <v>216</v>
      </c>
      <c r="B2" s="156"/>
      <c r="C2" s="156"/>
      <c r="D2" s="156"/>
      <c r="E2" s="157"/>
      <c r="F2" s="1"/>
      <c r="G2" s="1"/>
      <c r="H2" s="1"/>
    </row>
    <row r="3" spans="1:8" s="1" customFormat="1" ht="30" customHeight="1" thickTop="1" thickBot="1">
      <c r="A3" s="52" t="s">
        <v>63</v>
      </c>
      <c r="B3" s="53" t="str">
        <f>SUM(F4:F15,F17:F29)&amp;" of 24 complete · "&amp;TEXT(SUM(F4:F15,F17:F29)/24,"0%")</f>
        <v>0 of 24 complete · 0%</v>
      </c>
      <c r="C3" s="146" t="str">
        <f>IF(SUM(F4:F15,F17:F29)=24,"Complete","Outstanding: "&amp;IF(F4=0,"II-1; ","")&amp;IF(F5=0,"II-2; ","")&amp;IF(F6=0,"II-3; ","")&amp;IF(F7=0,"II-4; ","")&amp;IF(F8=0,"II-5; ","")&amp;IF(F9=0,"II-6; ","")&amp;IF(F10=0,"II-7; ","")&amp;IF(F11=0,"II-8; ","")&amp;IF(F12=0,"II-9; ","")&amp;IF(F13=0,"II-10; ","")&amp;IF(F15=0,"II-12; ","")&amp;IF(F17=0,"II-13(a); ","")&amp;IF(F18=0,"II-13(b); ","")&amp;IF(F19=0,"II-13(c); ","")&amp;IF(F20=0,"II-13(d); ","")&amp;IF(F21=0,"II-13(e); ","")&amp;IF(F22=0,"II-13(f); ","")&amp;IF(F23=0,"II-14(a); ","")&amp;IF(F24=0,"II-14(b); ","")&amp;IF(F25=0,"II-14(c); ","")&amp;IF(F26=0,"II-14(d); ","")&amp;IF(F27=0,"II-14(e); ","")&amp;IF(F28=0,"II-14(f); ","")&amp;IF(F29=0,"II-14(g); ",""))</f>
        <v xml:space="preserve">Outstanding: II-1; II-2; II-3; II-4; II-5; II-6; II-7; II-8; II-9; II-10; II-12; II-13(a); II-13(b); II-13(c); II-13(d); II-13(e); II-13(f); II-14(a); II-14(b); II-14(c); II-14(d); II-14(e); II-14(f); II-14(g); </v>
      </c>
      <c r="D3" s="146"/>
      <c r="E3" s="165"/>
    </row>
    <row r="4" spans="1:8" ht="63.4" customHeight="1" thickTop="1" thickBot="1">
      <c r="A4" s="84" t="s">
        <v>86</v>
      </c>
      <c r="B4" s="43" t="s">
        <v>185</v>
      </c>
      <c r="C4" s="130"/>
      <c r="D4" s="130"/>
      <c r="E4" s="131"/>
      <c r="F4" s="1">
        <f>IF(LEN(TRIM(C4&amp;""))=0,0,1)</f>
        <v>0</v>
      </c>
      <c r="G4" s="1"/>
      <c r="H4" s="1"/>
    </row>
    <row r="5" spans="1:8" ht="34.799999999999997" customHeight="1" thickTop="1" thickBot="1">
      <c r="A5" s="84" t="s">
        <v>87</v>
      </c>
      <c r="B5" s="43" t="s">
        <v>188</v>
      </c>
      <c r="C5" s="15" t="s">
        <v>68</v>
      </c>
      <c r="D5" s="153"/>
      <c r="E5" s="154"/>
      <c r="F5" s="1">
        <f>IF(OR(C5="",C5="Select"),0,1)</f>
        <v>0</v>
      </c>
      <c r="G5" s="1"/>
      <c r="H5" s="1"/>
    </row>
    <row r="6" spans="1:8" ht="40.799999999999997" customHeight="1" thickTop="1" thickBot="1">
      <c r="A6" s="84" t="s">
        <v>89</v>
      </c>
      <c r="B6" s="2" t="s">
        <v>200</v>
      </c>
      <c r="C6" s="15" t="s">
        <v>68</v>
      </c>
      <c r="D6" s="153"/>
      <c r="E6" s="154"/>
      <c r="F6" s="1">
        <f>IF(OR(C6="",C6="Select"),0,1)</f>
        <v>0</v>
      </c>
      <c r="G6" s="1"/>
      <c r="H6" s="1"/>
    </row>
    <row r="7" spans="1:8" ht="34.799999999999997" customHeight="1" thickTop="1" thickBot="1">
      <c r="A7" s="84" t="s">
        <v>90</v>
      </c>
      <c r="B7" s="43" t="s">
        <v>186</v>
      </c>
      <c r="C7" s="15" t="s">
        <v>68</v>
      </c>
      <c r="D7" s="153"/>
      <c r="E7" s="154"/>
      <c r="F7" s="1">
        <f>IF(OR(C7="",C7="Select"),0,IF(AND(C7="Yes",LEN(TRIM(D7&amp;""))=0),0,1))</f>
        <v>0</v>
      </c>
      <c r="G7" s="1"/>
      <c r="H7" s="1"/>
    </row>
    <row r="8" spans="1:8" ht="40.35" customHeight="1" thickTop="1" thickBot="1">
      <c r="A8" s="84" t="s">
        <v>92</v>
      </c>
      <c r="B8" s="2" t="s">
        <v>88</v>
      </c>
      <c r="C8" s="15" t="s">
        <v>68</v>
      </c>
      <c r="D8" s="153"/>
      <c r="E8" s="154"/>
      <c r="F8" s="1">
        <f>IF(OR(C8="",C8="Select"),0,IF(AND(C8="Yes",LEN(TRIM(D8&amp;""))=0),0,1))</f>
        <v>0</v>
      </c>
      <c r="G8" s="1"/>
      <c r="H8" s="1"/>
    </row>
    <row r="9" spans="1:8" ht="32.4" customHeight="1" thickTop="1" thickBot="1">
      <c r="A9" s="84" t="s">
        <v>93</v>
      </c>
      <c r="B9" s="2" t="s">
        <v>166</v>
      </c>
      <c r="C9" s="130"/>
      <c r="D9" s="130"/>
      <c r="E9" s="131"/>
      <c r="F9" s="1">
        <f>IF(LEN(TRIM(C9&amp;""))=0,0,1)</f>
        <v>0</v>
      </c>
      <c r="G9" s="1"/>
      <c r="H9" s="1"/>
    </row>
    <row r="10" spans="1:8" ht="33.4" customHeight="1" thickTop="1" thickBot="1">
      <c r="A10" s="84" t="s">
        <v>192</v>
      </c>
      <c r="B10" s="2" t="s">
        <v>91</v>
      </c>
      <c r="C10" s="163"/>
      <c r="D10" s="163"/>
      <c r="E10" s="164"/>
      <c r="F10" s="1">
        <f>IF(LEN(TRIM(C10&amp;""))=0,0,1)</f>
        <v>0</v>
      </c>
      <c r="G10" s="1"/>
      <c r="H10" s="1"/>
    </row>
    <row r="11" spans="1:8" ht="29.1" customHeight="1" thickTop="1" thickBot="1">
      <c r="A11" s="84" t="s">
        <v>94</v>
      </c>
      <c r="B11" s="2" t="s">
        <v>201</v>
      </c>
      <c r="C11" s="163"/>
      <c r="D11" s="163"/>
      <c r="E11" s="164"/>
      <c r="F11" s="1">
        <f>IF(LEN(TRIM(C11&amp;""))=0,0,1)</f>
        <v>0</v>
      </c>
      <c r="G11" s="1"/>
      <c r="H11" s="1"/>
    </row>
    <row r="12" spans="1:8" ht="48" customHeight="1" thickTop="1" thickBot="1">
      <c r="A12" s="84" t="s">
        <v>193</v>
      </c>
      <c r="B12" s="43" t="s">
        <v>162</v>
      </c>
      <c r="C12" s="15" t="s">
        <v>68</v>
      </c>
      <c r="D12" s="44"/>
      <c r="E12" s="45"/>
      <c r="F12" s="1">
        <f>IF(OR(C12="",C12="Select"),0,IF(AND(C12="Yes",LEN(TRIM(D12&amp;""))=0),0,1))</f>
        <v>0</v>
      </c>
      <c r="G12" s="1"/>
      <c r="H12" s="1"/>
    </row>
    <row r="13" spans="1:8" ht="63" customHeight="1" thickTop="1" thickBot="1">
      <c r="A13" s="84" t="s">
        <v>100</v>
      </c>
      <c r="B13" s="2" t="s">
        <v>243</v>
      </c>
      <c r="C13" s="130"/>
      <c r="D13" s="130"/>
      <c r="E13" s="131"/>
      <c r="F13" s="1">
        <f>IF(LEN(TRIM(C13&amp;""))=0,0,1)</f>
        <v>0</v>
      </c>
      <c r="G13" s="1"/>
      <c r="H13" s="1"/>
    </row>
    <row r="14" spans="1:8" ht="49.5" customHeight="1" thickTop="1" thickBot="1">
      <c r="A14" s="84" t="s">
        <v>107</v>
      </c>
      <c r="B14" s="2" t="s">
        <v>202</v>
      </c>
      <c r="C14" s="130"/>
      <c r="D14" s="130"/>
      <c r="E14" s="131"/>
      <c r="F14" s="1"/>
      <c r="G14" s="1"/>
      <c r="H14" s="1"/>
    </row>
    <row r="15" spans="1:8" ht="58.5" customHeight="1" thickTop="1" thickBot="1">
      <c r="A15" s="84" t="s">
        <v>108</v>
      </c>
      <c r="B15" s="2" t="s">
        <v>245</v>
      </c>
      <c r="C15" s="130"/>
      <c r="D15" s="130"/>
      <c r="E15" s="131"/>
      <c r="F15" s="1">
        <f>IF(LEN(TRIM(C15&amp;""))=0,0,1)</f>
        <v>0</v>
      </c>
      <c r="G15" s="1"/>
      <c r="H15" s="1"/>
    </row>
    <row r="16" spans="1:8" ht="36.6" customHeight="1" thickTop="1" thickBot="1">
      <c r="A16" s="158" t="s">
        <v>194</v>
      </c>
      <c r="B16" s="2" t="s">
        <v>95</v>
      </c>
      <c r="C16" s="1"/>
      <c r="D16" s="1"/>
      <c r="E16" s="6"/>
      <c r="F16" s="1"/>
      <c r="G16" s="1"/>
      <c r="H16" s="1"/>
    </row>
    <row r="17" spans="1:9" ht="31.8" thickTop="1" thickBot="1">
      <c r="A17" s="159"/>
      <c r="B17" s="2" t="s">
        <v>96</v>
      </c>
      <c r="C17" s="15" t="s">
        <v>68</v>
      </c>
      <c r="D17" s="153"/>
      <c r="E17" s="154"/>
      <c r="F17" s="1">
        <f t="shared" ref="F17:F23" si="0">IF(OR(C17="",C17="Select"),0,IF(AND(C17="Yes",LEN(TRIM(D17&amp;""))=0),0,1))</f>
        <v>0</v>
      </c>
      <c r="G17" s="1"/>
      <c r="H17" s="1"/>
    </row>
    <row r="18" spans="1:9" ht="25.35" customHeight="1" thickTop="1" thickBot="1">
      <c r="A18" s="159"/>
      <c r="B18" s="2" t="s">
        <v>97</v>
      </c>
      <c r="C18" s="15" t="s">
        <v>68</v>
      </c>
      <c r="D18" s="153"/>
      <c r="E18" s="154"/>
      <c r="F18" s="1">
        <f t="shared" si="0"/>
        <v>0</v>
      </c>
      <c r="G18" s="1"/>
      <c r="H18" s="1"/>
    </row>
    <row r="19" spans="1:9" ht="25.35" customHeight="1" thickTop="1" thickBot="1">
      <c r="A19" s="159"/>
      <c r="B19" s="2" t="s">
        <v>98</v>
      </c>
      <c r="C19" s="15" t="s">
        <v>68</v>
      </c>
      <c r="D19" s="153"/>
      <c r="E19" s="154"/>
      <c r="F19" s="1">
        <f t="shared" si="0"/>
        <v>0</v>
      </c>
      <c r="G19" s="1"/>
      <c r="H19" s="1"/>
    </row>
    <row r="20" spans="1:9" ht="25.35" customHeight="1" thickTop="1" thickBot="1">
      <c r="A20" s="159"/>
      <c r="B20" s="2" t="s">
        <v>241</v>
      </c>
      <c r="C20" s="15" t="s">
        <v>68</v>
      </c>
      <c r="D20" s="153"/>
      <c r="E20" s="154"/>
      <c r="F20" s="1">
        <f t="shared" si="0"/>
        <v>0</v>
      </c>
      <c r="G20" s="1"/>
      <c r="H20" s="1"/>
    </row>
    <row r="21" spans="1:9" ht="25.35" customHeight="1" thickTop="1" thickBot="1">
      <c r="A21" s="159"/>
      <c r="B21" s="2" t="s">
        <v>99</v>
      </c>
      <c r="C21" s="15" t="s">
        <v>68</v>
      </c>
      <c r="D21" s="153"/>
      <c r="E21" s="154"/>
      <c r="F21" s="1">
        <f t="shared" si="0"/>
        <v>0</v>
      </c>
      <c r="G21" s="1"/>
      <c r="H21" s="1"/>
    </row>
    <row r="22" spans="1:9" ht="25.35" customHeight="1" thickTop="1" thickBot="1">
      <c r="A22" s="160"/>
      <c r="B22" s="2" t="s">
        <v>242</v>
      </c>
      <c r="C22" s="15" t="s">
        <v>68</v>
      </c>
      <c r="D22" s="153"/>
      <c r="E22" s="154"/>
      <c r="F22" s="1">
        <f t="shared" si="0"/>
        <v>0</v>
      </c>
      <c r="G22" s="1"/>
      <c r="H22" s="1"/>
    </row>
    <row r="23" spans="1:9" ht="82.8" customHeight="1" thickTop="1" thickBot="1">
      <c r="A23" s="158" t="s">
        <v>203</v>
      </c>
      <c r="B23" s="65" t="s">
        <v>187</v>
      </c>
      <c r="C23" s="15" t="s">
        <v>68</v>
      </c>
      <c r="D23" s="151"/>
      <c r="E23" s="152"/>
      <c r="F23" s="1">
        <f t="shared" si="0"/>
        <v>0</v>
      </c>
      <c r="G23" s="1"/>
      <c r="H23" s="1"/>
    </row>
    <row r="24" spans="1:9" ht="47.4" thickTop="1" thickBot="1">
      <c r="A24" s="159"/>
      <c r="B24" s="2" t="s">
        <v>101</v>
      </c>
      <c r="C24" s="15" t="s">
        <v>68</v>
      </c>
      <c r="D24" s="151"/>
      <c r="E24" s="152"/>
      <c r="F24" s="1">
        <f>IF(LEN(TRIM(C24&amp;""))=0,0,IF(OR(C24=0,C24="0",UPPER(TRIM(C24&amp;""))="NONE",UPPER(TRIM(C24&amp;""))="N/A"),1,IF(LEN(TRIM(D24&amp;""))=0,0,1)))</f>
        <v>0</v>
      </c>
      <c r="G24" s="1"/>
      <c r="H24" s="1"/>
    </row>
    <row r="25" spans="1:9" ht="47.4" thickTop="1" thickBot="1">
      <c r="A25" s="159"/>
      <c r="B25" s="2" t="s">
        <v>102</v>
      </c>
      <c r="C25" s="15" t="s">
        <v>68</v>
      </c>
      <c r="D25" s="151"/>
      <c r="E25" s="152"/>
      <c r="F25" s="1">
        <f>IF(LEN(TRIM(C25&amp;""))=0,0,IF(OR(C25=0,C25="0",UPPER(TRIM(C25&amp;""))="NONE",UPPER(TRIM(C25&amp;""))="N/A"),1,IF(LEN(TRIM(D25&amp;""))=0,0,1)))</f>
        <v>0</v>
      </c>
      <c r="G25" s="1"/>
      <c r="H25" s="1"/>
    </row>
    <row r="26" spans="1:9" ht="40.35" customHeight="1" thickTop="1" thickBot="1">
      <c r="A26" s="159"/>
      <c r="B26" s="2" t="s">
        <v>103</v>
      </c>
      <c r="C26" s="15" t="s">
        <v>68</v>
      </c>
      <c r="D26" s="153"/>
      <c r="E26" s="154"/>
      <c r="F26" s="1">
        <f>IF(OR(C26="",C26="Select"),0,IF(AND(C26="Yes",LEN(TRIM(D26&amp;""))=0),0,1))</f>
        <v>0</v>
      </c>
      <c r="G26" s="1"/>
      <c r="H26" s="1"/>
    </row>
    <row r="27" spans="1:9" ht="40.35" customHeight="1" thickTop="1" thickBot="1">
      <c r="A27" s="159"/>
      <c r="B27" s="2" t="s">
        <v>104</v>
      </c>
      <c r="C27" s="15" t="s">
        <v>68</v>
      </c>
      <c r="D27" s="153"/>
      <c r="E27" s="154"/>
      <c r="F27" s="1">
        <f>IF(OR(C27="",C27="Select"),0,IF(AND(C27="Yes",LEN(TRIM(D27&amp;""))=0),0,1))</f>
        <v>0</v>
      </c>
      <c r="G27" s="1"/>
      <c r="H27" s="1"/>
    </row>
    <row r="28" spans="1:9" ht="48" customHeight="1" thickTop="1" thickBot="1">
      <c r="A28" s="159"/>
      <c r="B28" s="2" t="s">
        <v>105</v>
      </c>
      <c r="C28" s="130"/>
      <c r="D28" s="130"/>
      <c r="E28" s="131"/>
      <c r="F28" s="1">
        <f>IF(OR(C28="",C28="Select"),0,1)</f>
        <v>0</v>
      </c>
      <c r="G28" s="1"/>
      <c r="H28" s="1"/>
    </row>
    <row r="29" spans="1:9" ht="47.4" thickTop="1" thickBot="1">
      <c r="A29" s="160"/>
      <c r="B29" s="2" t="s">
        <v>106</v>
      </c>
      <c r="C29" s="15" t="s">
        <v>68</v>
      </c>
      <c r="D29" s="153"/>
      <c r="E29" s="154"/>
      <c r="F29" s="1">
        <f>IF(OR(C29="",C29="Select"),0,IF(AND(C29="Yes",LEN(TRIM(D29&amp;""))=0),0,1))</f>
        <v>0</v>
      </c>
      <c r="G29" s="1"/>
      <c r="H29" s="1"/>
    </row>
    <row r="30" spans="1:9" ht="14.7" thickTop="1"/>
    <row r="32" spans="1:9">
      <c r="A32" s="46"/>
      <c r="B32" s="46"/>
      <c r="C32" s="46"/>
      <c r="D32" s="46"/>
      <c r="E32" s="46"/>
      <c r="F32" s="47"/>
      <c r="G32" s="47"/>
      <c r="H32" s="47"/>
      <c r="I32" s="47"/>
    </row>
  </sheetData>
  <sheetProtection algorithmName="SHA-512" hashValue="CTwAa46/lY0FOt8uNlrQsMmVAzaO4l5bg8abrSdKu6qwZ3z7mAjFGywqqUT7AtGqeaRWQII47FQ23zx9lewiPg==" saltValue="OFYr0vb1/weXac7EHuadVw==" spinCount="100000" sheet="1" formatColumns="0" formatRows="0"/>
  <mergeCells count="29">
    <mergeCell ref="A2:E2"/>
    <mergeCell ref="A23:A29"/>
    <mergeCell ref="A1:E1"/>
    <mergeCell ref="C4:E4"/>
    <mergeCell ref="C9:E9"/>
    <mergeCell ref="C10:E10"/>
    <mergeCell ref="C11:E11"/>
    <mergeCell ref="D8:E8"/>
    <mergeCell ref="C3:E3"/>
    <mergeCell ref="D5:E5"/>
    <mergeCell ref="D6:E6"/>
    <mergeCell ref="D7:E7"/>
    <mergeCell ref="C15:E15"/>
    <mergeCell ref="A16:A22"/>
    <mergeCell ref="D17:E17"/>
    <mergeCell ref="D29:E29"/>
    <mergeCell ref="C28:E28"/>
    <mergeCell ref="C13:E13"/>
    <mergeCell ref="D23:E23"/>
    <mergeCell ref="D24:E24"/>
    <mergeCell ref="D25:E25"/>
    <mergeCell ref="D26:E26"/>
    <mergeCell ref="D27:E27"/>
    <mergeCell ref="C14:E14"/>
    <mergeCell ref="D18:E18"/>
    <mergeCell ref="D19:E19"/>
    <mergeCell ref="D20:E20"/>
    <mergeCell ref="D21:E21"/>
    <mergeCell ref="D22:E22"/>
  </mergeCells>
  <phoneticPr fontId="22" type="noConversion"/>
  <conditionalFormatting sqref="C17:C27 C29">
    <cfRule type="cellIs" dxfId="31" priority="19" operator="equal">
      <formula>"Yes"</formula>
    </cfRule>
    <cfRule type="cellIs" dxfId="30" priority="20" operator="equal">
      <formula>"No"</formula>
    </cfRule>
  </conditionalFormatting>
  <conditionalFormatting sqref="C8">
    <cfRule type="cellIs" dxfId="29" priority="11" operator="equal">
      <formula>"Yes"</formula>
    </cfRule>
    <cfRule type="cellIs" dxfId="28" priority="12" operator="equal">
      <formula>"No"</formula>
    </cfRule>
  </conditionalFormatting>
  <conditionalFormatting sqref="C12">
    <cfRule type="cellIs" dxfId="27" priority="9" operator="equal">
      <formula>"Yes"</formula>
    </cfRule>
    <cfRule type="cellIs" dxfId="26" priority="10" operator="equal">
      <formula>"No"</formula>
    </cfRule>
  </conditionalFormatting>
  <conditionalFormatting sqref="D8:E8 D12:E12 D17:E23 D26:E27 D29:E29">
    <cfRule type="expression" dxfId="25" priority="22" stopIfTrue="1">
      <formula>$C8&lt;&gt;"Yes"</formula>
    </cfRule>
  </conditionalFormatting>
  <conditionalFormatting sqref="C7">
    <cfRule type="cellIs" dxfId="24" priority="6" operator="equal">
      <formula>"Yes"</formula>
    </cfRule>
    <cfRule type="cellIs" dxfId="23" priority="7" operator="equal">
      <formula>"No"</formula>
    </cfRule>
  </conditionalFormatting>
  <conditionalFormatting sqref="D7:E7">
    <cfRule type="expression" dxfId="22" priority="5" stopIfTrue="1">
      <formula>$C7&lt;&gt;"Yes"</formula>
    </cfRule>
  </conditionalFormatting>
  <conditionalFormatting sqref="B3:E3">
    <cfRule type="expression" dxfId="21" priority="29" stopIfTrue="1">
      <formula>SUM($F$4:$F$15,$F$17:$F$29)=24</formula>
    </cfRule>
  </conditionalFormatting>
  <conditionalFormatting sqref="D24:E24">
    <cfRule type="expression" dxfId="20" priority="3" stopIfTrue="1">
      <formula>$C24&lt;&gt;"Yes"</formula>
    </cfRule>
  </conditionalFormatting>
  <conditionalFormatting sqref="D25:E25">
    <cfRule type="expression" dxfId="19" priority="2" stopIfTrue="1">
      <formula>$C25&lt;&gt;"Yes"</formula>
    </cfRule>
  </conditionalFormatting>
  <dataValidations count="6">
    <dataValidation type="list" allowBlank="1" showInputMessage="1" showErrorMessage="1" errorTitle="Invalid selection" error="Please choose an option from the dropdown list." promptTitle="Time commitment" prompt="Select whether the proposed position will be held full-time or part-time." sqref="C5" xr:uid="{00000000-0002-0000-0300-000000000000}">
      <formula1>"Select,Full-time,Part-time"</formula1>
    </dataValidation>
    <dataValidation type="list" allowBlank="1" showInputMessage="1" showErrorMessage="1" errorTitle="Invalid selection" error="Please choose an option from the dropdown list." promptTitle="Director type" prompt="Select the applicable Director type, or Not applicable if the proposed position is not a directorship." sqref="C6" xr:uid="{00000000-0002-0000-0300-000001000000}">
      <formula1>"Select,Executive,Non-Executive,Independent,Not applicable"</formula1>
    </dataValidation>
    <dataValidation type="list" allowBlank="1" showInputMessage="1" showErrorMessage="1" errorTitle="Invalid selection" error="Please choose an option from the dropdown list." promptTitle="Other Entity position" prompt="Select Yes or No. If Yes, identify the other position(s) in the adjacent field." sqref="C7" xr:uid="{00000000-0002-0000-0300-000002000000}">
      <formula1>"Select,Yes,No"</formula1>
    </dataValidation>
    <dataValidation type="list" allowBlank="1" showInputMessage="1" showErrorMessage="1" errorTitle="Invalid selection" error="Please choose an option from the dropdown list." promptTitle="Directions or instructions" prompt="Select Yes or No. If Yes, provide full particulars in the adjacent field." sqref="C8" xr:uid="{00000000-0002-0000-0300-000003000000}">
      <formula1>"Select,Yes,No"</formula1>
    </dataValidation>
    <dataValidation type="list" allowBlank="1" showInputMessage="1" showErrorMessage="1" errorTitle="Invalid selection" error="Please choose an option from the dropdown list." promptTitle="Service arrangement" prompt="Select Yes or No. If Yes, describe the arrangement in the adjacent field." sqref="C12" xr:uid="{00000000-0002-0000-0300-000004000000}">
      <formula1>"Select,Yes,No"</formula1>
    </dataValidation>
    <dataValidation type="list" allowBlank="1" showInputMessage="1" showErrorMessage="1" errorTitle="Invalid selection" error="Please choose an option from the dropdown list." promptTitle="Relationship or interest" prompt="Select Yes or No. If Yes, provide relevant details in the adjacent field." sqref="C17:C27 C29" xr:uid="{00000000-0002-0000-0300-000005000000}">
      <formula1>"Select,Yes,No"</formula1>
    </dataValidation>
  </dataValidations>
  <pageMargins left="0.70866141732283472" right="0.70866141732283472" top="0.74803149606299213" bottom="0.74803149606299213" header="0.31496062992125984" footer="0.31496062992125984"/>
  <pageSetup scale="52"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4">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4320-DD52-433B-AD48-F9A468BECCB7}">
  <sheetPr codeName="Sheet5">
    <tabColor rgb="FF002060"/>
  </sheetPr>
  <dimension ref="A1:I26"/>
  <sheetViews>
    <sheetView showGridLines="0" zoomScaleNormal="100" workbookViewId="0">
      <pane ySplit="2" topLeftCell="A3" activePane="bottomLeft" state="frozen"/>
      <selection pane="bottomLeft" activeCell="B16" sqref="B16"/>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109</v>
      </c>
      <c r="B1" s="134"/>
      <c r="C1" s="134"/>
      <c r="D1" s="134"/>
      <c r="E1" s="135"/>
      <c r="F1" s="1"/>
      <c r="G1" s="3" t="s">
        <v>62</v>
      </c>
      <c r="H1" s="1"/>
      <c r="I1" s="1"/>
    </row>
    <row r="2" spans="1:9" ht="35.1" customHeight="1" thickBot="1">
      <c r="A2" s="172" t="s">
        <v>195</v>
      </c>
      <c r="B2" s="173"/>
      <c r="C2" s="173"/>
      <c r="D2" s="173"/>
      <c r="E2" s="174"/>
      <c r="F2" s="1"/>
      <c r="G2" s="1"/>
      <c r="H2" s="1"/>
      <c r="I2" s="1"/>
    </row>
    <row r="3" spans="1:9" s="1" customFormat="1" ht="30" customHeight="1" thickTop="1" thickBot="1">
      <c r="A3" s="52" t="s">
        <v>63</v>
      </c>
      <c r="B3" s="53" t="str">
        <f>G24&amp;" of "&amp;G25&amp;" complete · "&amp;TEXT(G26,"0%")</f>
        <v>0 of 19 complete · 0%</v>
      </c>
      <c r="C3" s="146" t="str">
        <f>IF(G24=G25,"Complete","Outstanding: "&amp;IF(G4=0,"III-1; ","")&amp;IF(G5=0,"III-2; ","")&amp;IF(G6=0,"III-3; ","")&amp;IF(G7=0,"III-4; ","")&amp;IF(G8=0,"III-5; ","")&amp;IF(G9=0,"III-6; ","")&amp;IF(G11=0,"III-7(a); ","")&amp;IF(G12=0,"III-7(b); ","")&amp;IF(G13=0,"III-7(c); ","")&amp;IF(G14=0,"III-7(d); ","")&amp;IF(G15=0,"III-7(e); ","")&amp;IF(G16=0,"III-7(f); ","")&amp;IF(G17=0,"III-8; ","")&amp;IF(G18=0,"III-9; ","")&amp;IF(G19=0,"III-10; ","")&amp;IF(G20=0,"III-11; ","")&amp;IF(G21=0,"III-12; ","")&amp;IF(G22=0,"III-13; ","")&amp;IF(G23=0,"III-14; ",""))</f>
        <v xml:space="preserve">Outstanding: III-1; III-2; III-3; III-4; III-5; III-6; III-7(a); III-7(b); III-7(c); III-7(d); III-7(e); III-7(f); III-8; III-9; III-10; III-11; III-12; III-13; III-14; </v>
      </c>
      <c r="D3" s="168"/>
      <c r="E3" s="169"/>
    </row>
    <row r="4" spans="1:9" ht="46.5" customHeight="1" thickTop="1" thickBot="1">
      <c r="A4" s="84" t="s">
        <v>110</v>
      </c>
      <c r="B4" s="71" t="s">
        <v>189</v>
      </c>
      <c r="C4" s="166"/>
      <c r="D4" s="166"/>
      <c r="E4" s="167"/>
      <c r="F4" s="1"/>
      <c r="G4" s="1">
        <f>IF(LEN(TRIM(C4))=0,0,1)</f>
        <v>0</v>
      </c>
      <c r="H4" s="1"/>
      <c r="I4" s="1"/>
    </row>
    <row r="5" spans="1:9" ht="47.4" thickTop="1" thickBot="1">
      <c r="A5" s="84" t="s">
        <v>111</v>
      </c>
      <c r="B5" s="2" t="s">
        <v>112</v>
      </c>
      <c r="C5" s="166"/>
      <c r="D5" s="166"/>
      <c r="E5" s="167"/>
      <c r="F5" s="1"/>
      <c r="G5" s="1">
        <f>IF(LEN(TRIM(C5))=0,0,1)</f>
        <v>0</v>
      </c>
      <c r="H5" s="1"/>
      <c r="I5" s="1"/>
    </row>
    <row r="6" spans="1:9" ht="40.35" customHeight="1" thickTop="1" thickBot="1">
      <c r="A6" s="84" t="s">
        <v>113</v>
      </c>
      <c r="B6" s="2" t="s">
        <v>114</v>
      </c>
      <c r="C6" s="166"/>
      <c r="D6" s="166"/>
      <c r="E6" s="167"/>
      <c r="F6" s="1"/>
      <c r="G6" s="1">
        <f>IF(LEN(TRIM(C6))=0,0,1)</f>
        <v>0</v>
      </c>
      <c r="H6" s="1"/>
      <c r="I6" s="1"/>
    </row>
    <row r="7" spans="1:9" ht="57.75" customHeight="1" thickTop="1" thickBot="1">
      <c r="A7" s="84" t="s">
        <v>196</v>
      </c>
      <c r="B7" s="2" t="s">
        <v>116</v>
      </c>
      <c r="C7" s="15" t="s">
        <v>68</v>
      </c>
      <c r="D7" s="166"/>
      <c r="E7" s="167"/>
      <c r="F7" s="1"/>
      <c r="G7" s="1">
        <f>IF(OR(C7="",C7="Select"),0,IF(AND(C7="Yes",LEN(TRIM(D7&amp;""))=0),0,1))</f>
        <v>0</v>
      </c>
      <c r="H7" s="1"/>
      <c r="I7" s="1"/>
    </row>
    <row r="8" spans="1:9" ht="47.4" thickTop="1" thickBot="1">
      <c r="A8" s="84" t="s">
        <v>197</v>
      </c>
      <c r="B8" s="2" t="s">
        <v>118</v>
      </c>
      <c r="C8" s="15" t="s">
        <v>68</v>
      </c>
      <c r="D8" s="166"/>
      <c r="E8" s="167"/>
      <c r="F8" s="1"/>
      <c r="G8" s="1">
        <f>IF(OR(C8="",C8="Select"),0,IF(AND(C8="Yes",LEN(TRIM(D8&amp;""))=0),0,1))</f>
        <v>0</v>
      </c>
      <c r="H8" s="1"/>
      <c r="I8" s="1"/>
    </row>
    <row r="9" spans="1:9" ht="25.15" customHeight="1" thickTop="1" thickBot="1">
      <c r="A9" s="84" t="s">
        <v>198</v>
      </c>
      <c r="B9" s="2" t="s">
        <v>120</v>
      </c>
      <c r="C9" s="15" t="s">
        <v>68</v>
      </c>
      <c r="D9" s="175"/>
      <c r="E9" s="176"/>
      <c r="F9" s="1"/>
      <c r="G9" s="1">
        <f>IF(OR(C9="",C9="Select"),0,IF(AND(C9="Yes",LEN(TRIM(D9&amp;""))=0),0,1))</f>
        <v>0</v>
      </c>
      <c r="H9" s="1"/>
      <c r="I9" s="1"/>
    </row>
    <row r="10" spans="1:9" ht="45" customHeight="1" thickTop="1" thickBot="1">
      <c r="A10" s="158" t="s">
        <v>199</v>
      </c>
      <c r="B10" s="78" t="s">
        <v>204</v>
      </c>
      <c r="C10" s="1"/>
      <c r="D10" s="1"/>
      <c r="E10" s="72"/>
      <c r="F10" s="1"/>
      <c r="G10" s="1"/>
      <c r="H10" s="1"/>
      <c r="I10" s="1"/>
    </row>
    <row r="11" spans="1:9" ht="55" customHeight="1" thickTop="1" thickBot="1">
      <c r="A11" s="159" t="s">
        <v>217</v>
      </c>
      <c r="B11" s="73" t="s">
        <v>205</v>
      </c>
      <c r="C11" s="15" t="s">
        <v>68</v>
      </c>
      <c r="D11" s="166"/>
      <c r="E11" s="167"/>
      <c r="F11" s="1"/>
      <c r="G11" s="1">
        <f t="shared" ref="G11:G23" si="0">IF(OR(C11="",C11="Select"),0,IF(AND(C11="Yes",LEN(TRIM(D11&amp;""))=0),0,1))</f>
        <v>0</v>
      </c>
      <c r="H11" s="1"/>
      <c r="I11" s="1"/>
    </row>
    <row r="12" spans="1:9" ht="32.049999999999997" customHeight="1" thickTop="1" thickBot="1">
      <c r="A12" s="159" t="s">
        <v>218</v>
      </c>
      <c r="B12" s="73" t="s">
        <v>206</v>
      </c>
      <c r="C12" s="15" t="s">
        <v>68</v>
      </c>
      <c r="D12" s="166"/>
      <c r="E12" s="167"/>
      <c r="F12" s="1"/>
      <c r="G12" s="1">
        <f t="shared" si="0"/>
        <v>0</v>
      </c>
      <c r="H12" s="1"/>
      <c r="I12" s="1"/>
    </row>
    <row r="13" spans="1:9" ht="32.049999999999997" customHeight="1" thickTop="1" thickBot="1">
      <c r="A13" s="159" t="s">
        <v>219</v>
      </c>
      <c r="B13" s="73" t="s">
        <v>207</v>
      </c>
      <c r="C13" s="15" t="s">
        <v>68</v>
      </c>
      <c r="D13" s="166"/>
      <c r="E13" s="167"/>
      <c r="F13" s="1"/>
      <c r="G13" s="1">
        <f t="shared" si="0"/>
        <v>0</v>
      </c>
      <c r="H13" s="1"/>
      <c r="I13" s="1"/>
    </row>
    <row r="14" spans="1:9" ht="38.1" customHeight="1" thickTop="1" thickBot="1">
      <c r="A14" s="159" t="s">
        <v>220</v>
      </c>
      <c r="B14" s="73" t="s">
        <v>244</v>
      </c>
      <c r="C14" s="15" t="s">
        <v>68</v>
      </c>
      <c r="D14" s="166"/>
      <c r="E14" s="167"/>
      <c r="F14" s="1"/>
      <c r="G14" s="1">
        <f t="shared" si="0"/>
        <v>0</v>
      </c>
      <c r="H14" s="1"/>
      <c r="I14" s="1"/>
    </row>
    <row r="15" spans="1:9" ht="32.049999999999997" customHeight="1" thickTop="1" thickBot="1">
      <c r="A15" s="159" t="s">
        <v>221</v>
      </c>
      <c r="B15" s="73" t="s">
        <v>209</v>
      </c>
      <c r="C15" s="15" t="s">
        <v>68</v>
      </c>
      <c r="D15" s="166"/>
      <c r="E15" s="167"/>
      <c r="F15" s="1"/>
      <c r="G15" s="1">
        <f t="shared" si="0"/>
        <v>0</v>
      </c>
      <c r="H15" s="1"/>
      <c r="I15" s="1"/>
    </row>
    <row r="16" spans="1:9" ht="36.299999999999997" customHeight="1" thickTop="1" thickBot="1">
      <c r="A16" s="160" t="s">
        <v>222</v>
      </c>
      <c r="B16" s="73" t="s">
        <v>208</v>
      </c>
      <c r="C16" s="15" t="s">
        <v>68</v>
      </c>
      <c r="D16" s="166"/>
      <c r="E16" s="167"/>
      <c r="F16" s="1"/>
      <c r="G16" s="1">
        <f t="shared" si="0"/>
        <v>0</v>
      </c>
      <c r="H16" s="1"/>
      <c r="I16" s="1"/>
    </row>
    <row r="17" spans="1:9" ht="72.599999999999994" customHeight="1" thickTop="1" thickBot="1">
      <c r="A17" s="84" t="s">
        <v>115</v>
      </c>
      <c r="B17" s="73" t="s">
        <v>125</v>
      </c>
      <c r="C17" s="15" t="s">
        <v>68</v>
      </c>
      <c r="D17" s="166"/>
      <c r="E17" s="167"/>
      <c r="F17" s="1"/>
      <c r="G17" s="1">
        <f t="shared" si="0"/>
        <v>0</v>
      </c>
      <c r="H17" s="1"/>
      <c r="I17" s="1"/>
    </row>
    <row r="18" spans="1:9" ht="40.35" customHeight="1" thickTop="1" thickBot="1">
      <c r="A18" s="84" t="s">
        <v>117</v>
      </c>
      <c r="B18" s="2" t="s">
        <v>126</v>
      </c>
      <c r="C18" s="15" t="s">
        <v>68</v>
      </c>
      <c r="D18" s="166"/>
      <c r="E18" s="167"/>
      <c r="F18" s="1"/>
      <c r="G18" s="1">
        <f t="shared" si="0"/>
        <v>0</v>
      </c>
      <c r="H18" s="1"/>
      <c r="I18" s="1"/>
    </row>
    <row r="19" spans="1:9" ht="53.1" customHeight="1" thickTop="1" thickBot="1">
      <c r="A19" s="84" t="s">
        <v>119</v>
      </c>
      <c r="B19" s="73" t="s">
        <v>210</v>
      </c>
      <c r="C19" s="15" t="s">
        <v>68</v>
      </c>
      <c r="D19" s="166"/>
      <c r="E19" s="167"/>
      <c r="F19" s="1"/>
      <c r="G19" s="1">
        <f t="shared" si="0"/>
        <v>0</v>
      </c>
      <c r="H19" s="1"/>
      <c r="I19" s="1"/>
    </row>
    <row r="20" spans="1:9" ht="40.15" customHeight="1" thickTop="1" thickBot="1">
      <c r="A20" s="74" t="s">
        <v>121</v>
      </c>
      <c r="B20" s="2" t="s">
        <v>127</v>
      </c>
      <c r="C20" s="15" t="s">
        <v>68</v>
      </c>
      <c r="D20" s="166"/>
      <c r="E20" s="167"/>
      <c r="F20" s="1"/>
      <c r="G20" s="1">
        <f t="shared" si="0"/>
        <v>0</v>
      </c>
      <c r="H20" s="1"/>
      <c r="I20" s="1"/>
    </row>
    <row r="21" spans="1:9" ht="125.1" customHeight="1" thickTop="1" thickBot="1">
      <c r="A21" s="74" t="s">
        <v>122</v>
      </c>
      <c r="B21" s="61" t="s">
        <v>128</v>
      </c>
      <c r="C21" s="15" t="s">
        <v>68</v>
      </c>
      <c r="D21" s="166"/>
      <c r="E21" s="167"/>
      <c r="F21" s="1"/>
      <c r="G21" s="1">
        <f t="shared" si="0"/>
        <v>0</v>
      </c>
      <c r="H21" s="1"/>
      <c r="I21" s="1"/>
    </row>
    <row r="22" spans="1:9" ht="45.6" customHeight="1" thickTop="1" thickBot="1">
      <c r="A22" s="74" t="s">
        <v>123</v>
      </c>
      <c r="B22" s="9" t="s">
        <v>129</v>
      </c>
      <c r="C22" s="15" t="s">
        <v>68</v>
      </c>
      <c r="D22" s="166"/>
      <c r="E22" s="167"/>
      <c r="F22" s="1"/>
      <c r="G22" s="1">
        <f t="shared" si="0"/>
        <v>0</v>
      </c>
      <c r="H22" s="1"/>
      <c r="I22" s="1"/>
    </row>
    <row r="23" spans="1:9" ht="56.65" customHeight="1" thickTop="1" thickBot="1">
      <c r="A23" s="74" t="s">
        <v>124</v>
      </c>
      <c r="B23" s="9" t="s">
        <v>130</v>
      </c>
      <c r="C23" s="55" t="s">
        <v>68</v>
      </c>
      <c r="D23" s="170"/>
      <c r="E23" s="171"/>
      <c r="F23" s="1"/>
      <c r="G23" s="1">
        <f t="shared" si="0"/>
        <v>0</v>
      </c>
      <c r="H23" s="1"/>
      <c r="I23" s="1"/>
    </row>
    <row r="24" spans="1:9" ht="14.7" thickTop="1">
      <c r="G24" s="1">
        <f>SUM(G4:G23)</f>
        <v>0</v>
      </c>
    </row>
    <row r="25" spans="1:9">
      <c r="G25" s="1">
        <v>19</v>
      </c>
    </row>
    <row r="26" spans="1:9">
      <c r="G26" s="4">
        <f>IF(G25=0,0,G24/G25)</f>
        <v>0</v>
      </c>
    </row>
  </sheetData>
  <sheetProtection algorithmName="SHA-512" hashValue="czqLWnTAvaXSl31rlf1+3XlQyVf0PxbkWuJkwerybnJfhjhwfP2TaBTavldAimj1IjJVgw5UMfjJ5Z8iyWmW/A==" saltValue="5R5IZp4rRZhbgVJBjwcjpA==" spinCount="100000" sheet="1" formatColumns="0" formatRows="0"/>
  <mergeCells count="23">
    <mergeCell ref="C3:E3"/>
    <mergeCell ref="D23:E23"/>
    <mergeCell ref="D11:E11"/>
    <mergeCell ref="A1:E1"/>
    <mergeCell ref="C4:E4"/>
    <mergeCell ref="C5:E5"/>
    <mergeCell ref="C6:E6"/>
    <mergeCell ref="A2:E2"/>
    <mergeCell ref="D20:E20"/>
    <mergeCell ref="D21:E21"/>
    <mergeCell ref="D22:E22"/>
    <mergeCell ref="D12:E12"/>
    <mergeCell ref="D18:E18"/>
    <mergeCell ref="D9:E9"/>
    <mergeCell ref="D19:E19"/>
    <mergeCell ref="D16:E16"/>
    <mergeCell ref="A10:A16"/>
    <mergeCell ref="D17:E17"/>
    <mergeCell ref="D7:E7"/>
    <mergeCell ref="D8:E8"/>
    <mergeCell ref="D13:E13"/>
    <mergeCell ref="D15:E15"/>
    <mergeCell ref="D14:E14"/>
  </mergeCells>
  <phoneticPr fontId="22" type="noConversion"/>
  <conditionalFormatting sqref="B3:E3">
    <cfRule type="expression" dxfId="18" priority="3" stopIfTrue="1">
      <formula>$G$24=$G$25</formula>
    </cfRule>
  </conditionalFormatting>
  <conditionalFormatting sqref="C7:C9 C11:C23">
    <cfRule type="cellIs" dxfId="17" priority="1" operator="equal">
      <formula>"Yes"</formula>
    </cfRule>
    <cfRule type="cellIs" dxfId="16" priority="2" operator="equal">
      <formula>"No"</formula>
    </cfRule>
  </conditionalFormatting>
  <conditionalFormatting sqref="D7:E9 D11:E23">
    <cfRule type="expression" dxfId="15" priority="4" stopIfTrue="1">
      <formula>$C7&lt;&gt;"Yes"</formula>
    </cfRule>
  </conditionalFormatting>
  <dataValidations count="1">
    <dataValidation type="list" allowBlank="1" showInputMessage="1" showErrorMessage="1" errorTitle="Invalid selection" error="Please choose an option from the dropdown list." promptTitle="Background disclosure" prompt="Select Yes or No. If Yes, provide the requested particulars in the adjacent field." sqref="C7:C9 C11:C23" xr:uid="{00000000-0002-0000-0400-000000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E911-428E-44AD-A2D2-189C2B00548E}">
  <sheetPr codeName="Sheet7">
    <tabColor rgb="FF002060"/>
  </sheetPr>
  <dimension ref="A1:I23"/>
  <sheetViews>
    <sheetView showGridLines="0" zoomScaleNormal="100" workbookViewId="0">
      <pane ySplit="2" topLeftCell="A3" activePane="bottomLeft" state="frozen"/>
      <selection pane="bottomLeft" activeCell="B7" sqref="B7"/>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131</v>
      </c>
      <c r="B1" s="134"/>
      <c r="C1" s="134"/>
      <c r="D1" s="134"/>
      <c r="E1" s="135"/>
      <c r="F1" s="1"/>
      <c r="G1" s="3" t="s">
        <v>62</v>
      </c>
      <c r="H1" s="1"/>
      <c r="I1" s="1"/>
    </row>
    <row r="2" spans="1:9" ht="35.1" customHeight="1" thickBot="1">
      <c r="A2" s="177" t="s">
        <v>233</v>
      </c>
      <c r="B2" s="178"/>
      <c r="C2" s="178"/>
      <c r="D2" s="178"/>
      <c r="E2" s="179"/>
      <c r="F2" s="1"/>
      <c r="G2" s="1"/>
      <c r="H2" s="1"/>
      <c r="I2" s="1"/>
    </row>
    <row r="3" spans="1:9" ht="30" customHeight="1" thickTop="1" thickBot="1">
      <c r="A3" s="52" t="s">
        <v>63</v>
      </c>
      <c r="B3" s="53" t="str">
        <f>IF(C4="No","Not applicable",IF(C4&lt;&gt;"Yes","Applicability not selected",G21&amp;" of "&amp;G22&amp;" complete · "&amp;TEXT(G23,"0%")))</f>
        <v>Applicability not selected</v>
      </c>
      <c r="C3" s="184" t="str">
        <f>IF(C4="No","",IF(C4&lt;&gt;"Yes","Select Yes or No to determine applicability",IF(G21=G22,"Complete","Outstanding: "&amp;IF(G5=0,"IV-1; ","")&amp;IF(SUM(G7:G16)&lt;10,"IV-2 (source-of-wealth options); ","")&amp;IF(G17=0,"IV-3; ","")&amp;IF(G18=0,"IV-4; ","")&amp;IF(G19=0,"IV-5; ",""))))</f>
        <v>Select Yes or No to determine applicability</v>
      </c>
      <c r="D3" s="185"/>
      <c r="E3" s="186"/>
      <c r="F3" s="1"/>
      <c r="G3" s="1"/>
      <c r="H3" s="1"/>
      <c r="I3" s="1"/>
    </row>
    <row r="4" spans="1:9" ht="29.1" customHeight="1" thickTop="1" thickBot="1">
      <c r="A4" s="7" t="s">
        <v>132</v>
      </c>
      <c r="B4" s="43" t="s">
        <v>133</v>
      </c>
      <c r="C4" s="181" t="s">
        <v>68</v>
      </c>
      <c r="D4" s="182"/>
      <c r="E4" s="183"/>
      <c r="F4" s="1"/>
      <c r="G4" s="1">
        <f>IF(OR(C4=0,C4="Select",LEN(TRIM(C4))=0),0,1)</f>
        <v>0</v>
      </c>
      <c r="H4" s="1"/>
      <c r="I4" s="1"/>
    </row>
    <row r="5" spans="1:9" ht="30.6" customHeight="1" thickTop="1" thickBot="1">
      <c r="A5" s="7" t="s">
        <v>134</v>
      </c>
      <c r="B5" s="2" t="s">
        <v>135</v>
      </c>
      <c r="C5" s="1"/>
      <c r="D5" s="42" t="s">
        <v>163</v>
      </c>
      <c r="E5" s="42" t="s">
        <v>164</v>
      </c>
      <c r="F5" s="1"/>
      <c r="G5" s="1">
        <f>IF($C$4&lt;&gt;"Yes",0,IF(OR(D5=0,D5="Enter Total Assets",LEN(TRIM(D5))=0,E5=0,E5="Enter Total liabilities",LEN(TRIM(E5))=0),0,1))</f>
        <v>0</v>
      </c>
      <c r="H5" s="1"/>
      <c r="I5" s="1"/>
    </row>
    <row r="6" spans="1:9" ht="56.1" customHeight="1" thickTop="1" thickBot="1">
      <c r="A6" s="105" t="s">
        <v>136</v>
      </c>
      <c r="B6" s="63" t="s">
        <v>137</v>
      </c>
      <c r="C6" s="1"/>
      <c r="D6" s="1"/>
      <c r="E6" s="6"/>
      <c r="F6" s="1"/>
      <c r="G6" s="1"/>
      <c r="H6" s="1"/>
      <c r="I6" s="1"/>
    </row>
    <row r="7" spans="1:9" ht="20.100000000000001" customHeight="1" thickTop="1" thickBot="1">
      <c r="A7" s="106"/>
      <c r="B7" s="2" t="s">
        <v>138</v>
      </c>
      <c r="C7" s="16" t="s">
        <v>68</v>
      </c>
      <c r="D7" s="1"/>
      <c r="E7" s="6"/>
      <c r="F7" s="1"/>
      <c r="G7" s="1">
        <f t="shared" ref="G7:G16" si="0">IF($C$4&lt;&gt;"Yes",0,IF(OR(C7=0,C7="Select"),0,1))</f>
        <v>0</v>
      </c>
      <c r="H7" s="1"/>
      <c r="I7" s="1"/>
    </row>
    <row r="8" spans="1:9" ht="20.100000000000001" customHeight="1" thickTop="1" thickBot="1">
      <c r="A8" s="106"/>
      <c r="B8" s="2" t="s">
        <v>139</v>
      </c>
      <c r="C8" s="16" t="s">
        <v>68</v>
      </c>
      <c r="D8" s="1"/>
      <c r="E8" s="6"/>
      <c r="F8" s="1"/>
      <c r="G8" s="1">
        <f t="shared" si="0"/>
        <v>0</v>
      </c>
      <c r="H8" s="1"/>
      <c r="I8" s="1"/>
    </row>
    <row r="9" spans="1:9" ht="20.100000000000001" customHeight="1" thickTop="1" thickBot="1">
      <c r="A9" s="106"/>
      <c r="B9" s="2" t="s">
        <v>140</v>
      </c>
      <c r="C9" s="16" t="s">
        <v>68</v>
      </c>
      <c r="D9" s="1"/>
      <c r="E9" s="6"/>
      <c r="F9" s="1"/>
      <c r="G9" s="1">
        <f t="shared" si="0"/>
        <v>0</v>
      </c>
      <c r="H9" s="1"/>
      <c r="I9" s="1"/>
    </row>
    <row r="10" spans="1:9" ht="20.100000000000001" customHeight="1" thickTop="1" thickBot="1">
      <c r="A10" s="106"/>
      <c r="B10" s="2" t="s">
        <v>141</v>
      </c>
      <c r="C10" s="16" t="s">
        <v>68</v>
      </c>
      <c r="D10" s="1"/>
      <c r="E10" s="6"/>
      <c r="F10" s="1"/>
      <c r="G10" s="1">
        <f t="shared" si="0"/>
        <v>0</v>
      </c>
      <c r="H10" s="1"/>
      <c r="I10" s="1"/>
    </row>
    <row r="11" spans="1:9" ht="20.100000000000001" customHeight="1" thickTop="1" thickBot="1">
      <c r="A11" s="106"/>
      <c r="B11" s="2" t="s">
        <v>142</v>
      </c>
      <c r="C11" s="16" t="s">
        <v>68</v>
      </c>
      <c r="D11" s="1" t="s">
        <v>143</v>
      </c>
      <c r="E11" s="6"/>
      <c r="F11" s="1"/>
      <c r="G11" s="1">
        <f t="shared" si="0"/>
        <v>0</v>
      </c>
      <c r="H11" s="1"/>
      <c r="I11" s="1"/>
    </row>
    <row r="12" spans="1:9" ht="20.100000000000001" customHeight="1" thickTop="1" thickBot="1">
      <c r="A12" s="106"/>
      <c r="B12" s="2" t="s">
        <v>144</v>
      </c>
      <c r="C12" s="16" t="s">
        <v>68</v>
      </c>
      <c r="D12" s="1"/>
      <c r="E12" s="6"/>
      <c r="F12" s="1"/>
      <c r="G12" s="1">
        <f t="shared" si="0"/>
        <v>0</v>
      </c>
      <c r="H12" s="1"/>
      <c r="I12" s="1"/>
    </row>
    <row r="13" spans="1:9" ht="20.100000000000001" customHeight="1" thickTop="1" thickBot="1">
      <c r="A13" s="106"/>
      <c r="B13" s="2" t="s">
        <v>145</v>
      </c>
      <c r="C13" s="16" t="s">
        <v>68</v>
      </c>
      <c r="D13" s="1"/>
      <c r="E13" s="6"/>
      <c r="F13" s="1"/>
      <c r="G13" s="1">
        <f t="shared" si="0"/>
        <v>0</v>
      </c>
      <c r="H13" s="1"/>
      <c r="I13" s="1"/>
    </row>
    <row r="14" spans="1:9" ht="20.100000000000001" customHeight="1" thickTop="1" thickBot="1">
      <c r="A14" s="106"/>
      <c r="B14" s="2" t="s">
        <v>146</v>
      </c>
      <c r="C14" s="16" t="s">
        <v>68</v>
      </c>
      <c r="D14" s="1"/>
      <c r="E14" s="6"/>
      <c r="F14" s="1"/>
      <c r="G14" s="1">
        <f t="shared" si="0"/>
        <v>0</v>
      </c>
      <c r="H14" s="1"/>
      <c r="I14" s="1"/>
    </row>
    <row r="15" spans="1:9" ht="20.100000000000001" customHeight="1" thickTop="1" thickBot="1">
      <c r="A15" s="106"/>
      <c r="B15" s="2" t="s">
        <v>147</v>
      </c>
      <c r="C15" s="16" t="s">
        <v>68</v>
      </c>
      <c r="D15" s="1"/>
      <c r="E15" s="6"/>
      <c r="F15" s="1"/>
      <c r="G15" s="1">
        <f t="shared" si="0"/>
        <v>0</v>
      </c>
      <c r="H15" s="1"/>
      <c r="I15" s="1"/>
    </row>
    <row r="16" spans="1:9" ht="20.100000000000001" customHeight="1" thickTop="1" thickBot="1">
      <c r="A16" s="107"/>
      <c r="B16" s="2" t="s">
        <v>148</v>
      </c>
      <c r="C16" s="16" t="s">
        <v>68</v>
      </c>
      <c r="D16" s="166"/>
      <c r="E16" s="167"/>
      <c r="F16" s="1"/>
      <c r="G16" s="1">
        <f t="shared" si="0"/>
        <v>0</v>
      </c>
      <c r="H16" s="1"/>
      <c r="I16" s="1"/>
    </row>
    <row r="17" spans="1:9" ht="47.4" thickTop="1" thickBot="1">
      <c r="A17" s="7" t="s">
        <v>149</v>
      </c>
      <c r="B17" s="2" t="s">
        <v>150</v>
      </c>
      <c r="C17" s="175"/>
      <c r="D17" s="180"/>
      <c r="E17" s="176"/>
      <c r="F17" s="1"/>
      <c r="G17" s="1">
        <f>IF($C$4&lt;&gt;"Yes",0,IF(LEN(TRIM(C17))=0,0,1))</f>
        <v>0</v>
      </c>
      <c r="H17" s="1"/>
      <c r="I17" s="1"/>
    </row>
    <row r="18" spans="1:9" ht="44.5" customHeight="1" thickTop="1" thickBot="1">
      <c r="A18" s="84" t="s">
        <v>151</v>
      </c>
      <c r="B18" s="2" t="s">
        <v>152</v>
      </c>
      <c r="C18" s="16" t="s">
        <v>68</v>
      </c>
      <c r="D18" s="166"/>
      <c r="E18" s="167"/>
      <c r="F18" s="1"/>
      <c r="G18" s="1">
        <f>IF($C$4&lt;&gt;"Yes",0,IF(OR(C18=0,C18="Select"),0,IF(AND(C18="No",LEN(TRIM(D18))=0),0,1)))</f>
        <v>0</v>
      </c>
      <c r="H18" s="1"/>
      <c r="I18" s="1"/>
    </row>
    <row r="19" spans="1:9" ht="50.05" customHeight="1" thickTop="1">
      <c r="A19" s="85" t="s">
        <v>153</v>
      </c>
      <c r="B19" s="87" t="s">
        <v>237</v>
      </c>
      <c r="C19" s="60" t="s">
        <v>68</v>
      </c>
      <c r="D19" s="170"/>
      <c r="E19" s="171"/>
      <c r="F19" s="1"/>
      <c r="G19" s="1">
        <f>IF($C$4&lt;&gt;"Yes",0,IF(OR(C19=0,C19="Select"),0,IF(AND(C19="Yes",LEN(TRIM(D19))=0),0,1)))</f>
        <v>0</v>
      </c>
      <c r="H19" s="1"/>
      <c r="I19" s="1"/>
    </row>
    <row r="20" spans="1:9">
      <c r="A20" s="1"/>
      <c r="B20" s="1"/>
      <c r="C20" s="1"/>
      <c r="D20" s="1"/>
      <c r="E20" s="1"/>
      <c r="F20" s="1"/>
      <c r="G20" s="1"/>
      <c r="H20" s="1"/>
      <c r="I20" s="1"/>
    </row>
    <row r="21" spans="1:9">
      <c r="A21" s="1"/>
      <c r="B21" s="1"/>
      <c r="C21" s="1"/>
      <c r="D21" s="1"/>
      <c r="E21" s="1"/>
      <c r="F21" s="1"/>
      <c r="G21" s="1">
        <f>SUM(G5:G19)</f>
        <v>0</v>
      </c>
      <c r="H21" s="1"/>
      <c r="I21" s="1"/>
    </row>
    <row r="22" spans="1:9">
      <c r="A22" s="1"/>
      <c r="B22" s="1"/>
      <c r="C22" s="1"/>
      <c r="D22" s="1"/>
      <c r="E22" s="1"/>
      <c r="F22" s="1"/>
      <c r="G22" s="1">
        <v>14</v>
      </c>
      <c r="H22" s="1"/>
      <c r="I22" s="1"/>
    </row>
    <row r="23" spans="1:9">
      <c r="A23" s="1"/>
      <c r="B23" s="1"/>
      <c r="C23" s="1"/>
      <c r="D23" s="1"/>
      <c r="E23" s="1"/>
      <c r="F23" s="1"/>
      <c r="G23" s="4">
        <f>IF(C4="No",1,IF(C4="Yes",IF(G22=0,0,G21/G22),0))</f>
        <v>0</v>
      </c>
      <c r="H23" s="1"/>
      <c r="I23" s="1"/>
    </row>
  </sheetData>
  <sheetProtection algorithmName="SHA-512" hashValue="+RXD9kxyKUl1jGF07oNSrjszEotTIUnhCWoF5RJvYpFbkUOlavQV0pFIhyjDrneRAwe/FVp0HT63PI/g13oAkA==" saltValue="c2AKhLzEWZ8NaFGeAntMsg==" spinCount="100000" sheet="1" formatColumns="0" formatRows="0"/>
  <mergeCells count="9">
    <mergeCell ref="A1:E1"/>
    <mergeCell ref="A2:E2"/>
    <mergeCell ref="D18:E18"/>
    <mergeCell ref="D19:E19"/>
    <mergeCell ref="A6:A16"/>
    <mergeCell ref="C17:E17"/>
    <mergeCell ref="D16:E16"/>
    <mergeCell ref="C4:E4"/>
    <mergeCell ref="C3:E3"/>
  </mergeCells>
  <conditionalFormatting sqref="B3:E3">
    <cfRule type="expression" dxfId="14" priority="15" stopIfTrue="1">
      <formula>$C$4="No"</formula>
    </cfRule>
    <cfRule type="expression" dxfId="13" priority="16" stopIfTrue="1">
      <formula>AND($C$4="Yes",$G$21=$G$22)</formula>
    </cfRule>
  </conditionalFormatting>
  <conditionalFormatting sqref="A5:E15 A17:E17 A16:C16 A18:C19">
    <cfRule type="expression" dxfId="12" priority="12">
      <formula>$C$4="No"</formula>
    </cfRule>
  </conditionalFormatting>
  <conditionalFormatting sqref="C7:C16 C18:C19">
    <cfRule type="cellIs" dxfId="11" priority="13" operator="equal">
      <formula>"Yes"</formula>
    </cfRule>
    <cfRule type="cellIs" dxfId="10" priority="14" operator="equal">
      <formula>"No"</formula>
    </cfRule>
  </conditionalFormatting>
  <conditionalFormatting sqref="D16:E16">
    <cfRule type="expression" dxfId="9" priority="10" stopIfTrue="1">
      <formula>$C16&lt;&gt;"Yes"</formula>
    </cfRule>
  </conditionalFormatting>
  <conditionalFormatting sqref="D18:E18">
    <cfRule type="expression" dxfId="8" priority="9" stopIfTrue="1">
      <formula>$C18&lt;&gt;"Yes"</formula>
    </cfRule>
  </conditionalFormatting>
  <conditionalFormatting sqref="D19:E19">
    <cfRule type="expression" dxfId="7" priority="5" stopIfTrue="1">
      <formula>$C19&lt;&gt;"Yes"</formula>
    </cfRule>
  </conditionalFormatting>
  <conditionalFormatting sqref="C4">
    <cfRule type="cellIs" dxfId="6" priority="3" operator="equal">
      <formula>"Yes"</formula>
    </cfRule>
    <cfRule type="cellIs" dxfId="5" priority="4" operator="equal">
      <formula>"No"</formula>
    </cfRule>
  </conditionalFormatting>
  <conditionalFormatting sqref="C4">
    <cfRule type="expression" dxfId="4" priority="2">
      <formula>$C$5="No"</formula>
    </cfRule>
  </conditionalFormatting>
  <conditionalFormatting sqref="C4">
    <cfRule type="expression" dxfId="3" priority="1">
      <formula>$C$5="No"</formula>
    </cfRule>
  </conditionalFormatting>
  <dataValidations count="4">
    <dataValidation type="list" allowBlank="1" showInputMessage="1" showErrorMessage="1" errorTitle="Invalid selection" error="Please choose an option from the dropdown list." promptTitle="Shareholder controller" prompt="Select Yes if you are completing the PQ as a proposed shareholder controller. Select No if this section does not apply." sqref="C4" xr:uid="{00000000-0002-0000-0500-000000000000}">
      <formula1>"Select,Yes,No"</formula1>
    </dataValidation>
    <dataValidation type="list" allowBlank="1" showInputMessage="1" showErrorMessage="1" errorTitle="Invalid selection" error="Please choose an option from the dropdown list." promptTitle="Source of wealth" prompt="Select Yes for each source that applies and No for each source that does not apply." sqref="C7:C15" xr:uid="{00000000-0002-0000-0500-000001000000}">
      <formula1>"Select,Yes,No"</formula1>
    </dataValidation>
    <dataValidation type="list" allowBlank="1" showInputMessage="1" showErrorMessage="1" errorTitle="Invalid selection" error="Please choose an option from the dropdown list." promptTitle="Other source" prompt="Select Yes if another source of wealth applies, then specify it in the adjacent field." sqref="C16 C18" xr:uid="{00000000-0002-0000-0500-000002000000}">
      <formula1>"Select,Yes,No"</formula1>
    </dataValidation>
    <dataValidation type="list" allowBlank="1" showInputMessage="1" showErrorMessage="1" errorTitle="Invalid selection" error="Please choose an option from the dropdown list." promptTitle="Account closure" prompt="Select Yes if an account closure has been requested. If Yes, provide details in the adjacent field." sqref="C19" xr:uid="{00000000-0002-0000-0500-000004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mc:AlternateContent xmlns:mc="http://schemas.openxmlformats.org/markup-compatibility/2006">
          <mc:Choice Requires="x14">
            <control shapeId="3" r:id="rId5"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autoPageBreaks="0" fitToPage="1"/>
  </sheetPr>
  <dimension ref="A1:E10"/>
  <sheetViews>
    <sheetView showGridLines="0" zoomScaleNormal="100" workbookViewId="0">
      <pane ySplit="4" topLeftCell="A5" activePane="bottomLeft" state="frozen"/>
      <selection pane="bottomLeft" activeCell="E8" sqref="E8"/>
    </sheetView>
  </sheetViews>
  <sheetFormatPr defaultRowHeight="14.4"/>
  <cols>
    <col min="1" max="1" width="10" customWidth="1"/>
    <col min="2" max="2" width="27" customWidth="1"/>
    <col min="3" max="3" width="52" customWidth="1"/>
    <col min="4" max="4" width="14" customWidth="1"/>
    <col min="5" max="5" width="30" customWidth="1"/>
  </cols>
  <sheetData>
    <row r="1" spans="1:5" ht="52" customHeight="1">
      <c r="A1" s="187" t="s">
        <v>167</v>
      </c>
      <c r="B1" s="187"/>
      <c r="C1" s="187"/>
      <c r="D1" s="187"/>
      <c r="E1" s="187"/>
    </row>
    <row r="2" spans="1:5" ht="35.049999999999997" customHeight="1">
      <c r="A2" s="188" t="s">
        <v>168</v>
      </c>
      <c r="B2" s="188"/>
      <c r="C2" s="188"/>
      <c r="D2" s="188"/>
      <c r="E2" s="189"/>
    </row>
    <row r="3" spans="1:5" ht="28" customHeight="1">
      <c r="A3" s="52" t="s">
        <v>63</v>
      </c>
      <c r="B3" s="53" t="str">
        <f>COUNTIF(D5:D9,"Yes")&amp;" of "&amp;COUNTA(A5:A9)&amp;" complete · "&amp;TEXT(IF(COUNTA(A5:A9)=0,0,COUNTIF(D5:D9,"Yes")/COUNTA(A5:A9)),"0%")</f>
        <v>0 of 5 complete · 0%</v>
      </c>
      <c r="C3" s="184" t="str">
        <f>IF(COUNTIF(D5:D9,"Yes")=COUNTA(A5:A9),"Complete","Outstanding: "&amp;IF(D5&lt;&gt;"Yes","V-1; ","")&amp;IF(D6&lt;&gt;"Yes","V-2; ","")&amp;IF(D7&lt;&gt;"Yes","V-3; ","")&amp;IF(D8&lt;&gt;"Yes","V-4; ","")&amp;IF(D9&lt;&gt;"Yes","V-5; ",""))</f>
        <v xml:space="preserve">Outstanding: V-1; V-2; V-3; V-4; V-5; </v>
      </c>
      <c r="D3" s="185"/>
      <c r="E3" s="186"/>
    </row>
    <row r="4" spans="1:5" s="77" customFormat="1" ht="30" customHeight="1">
      <c r="A4" s="76" t="s">
        <v>169</v>
      </c>
      <c r="B4" s="76" t="s">
        <v>170</v>
      </c>
      <c r="C4" s="76" t="s">
        <v>171</v>
      </c>
      <c r="D4" s="76" t="s">
        <v>172</v>
      </c>
      <c r="E4" s="76" t="s">
        <v>173</v>
      </c>
    </row>
    <row r="5" spans="1:5" ht="66" customHeight="1">
      <c r="A5" s="67" t="s">
        <v>223</v>
      </c>
      <c r="B5" s="66" t="s">
        <v>174</v>
      </c>
      <c r="C5" s="66" t="s">
        <v>175</v>
      </c>
      <c r="D5" s="68" t="s">
        <v>68</v>
      </c>
      <c r="E5" s="79"/>
    </row>
    <row r="6" spans="1:5" ht="84" customHeight="1">
      <c r="A6" s="67" t="s">
        <v>224</v>
      </c>
      <c r="B6" s="66" t="s">
        <v>176</v>
      </c>
      <c r="C6" s="75" t="s">
        <v>211</v>
      </c>
      <c r="D6" s="68" t="s">
        <v>182</v>
      </c>
      <c r="E6" s="79"/>
    </row>
    <row r="7" spans="1:5" ht="62.05" customHeight="1">
      <c r="A7" s="67" t="s">
        <v>225</v>
      </c>
      <c r="B7" s="66" t="s">
        <v>177</v>
      </c>
      <c r="C7" s="75" t="s">
        <v>212</v>
      </c>
      <c r="D7" s="68" t="s">
        <v>68</v>
      </c>
      <c r="E7" s="88"/>
    </row>
    <row r="8" spans="1:5" ht="62.05" customHeight="1" thickTop="1" thickBot="1">
      <c r="A8" s="67" t="s">
        <v>226</v>
      </c>
      <c r="B8" s="66" t="s">
        <v>178</v>
      </c>
      <c r="C8" s="66" t="s">
        <v>179</v>
      </c>
      <c r="D8" s="68" t="s">
        <v>68</v>
      </c>
      <c r="E8" s="79"/>
    </row>
    <row r="9" spans="1:5" ht="66" customHeight="1" thickTop="1">
      <c r="A9" s="80" t="s">
        <v>227</v>
      </c>
      <c r="B9" s="81" t="s">
        <v>180</v>
      </c>
      <c r="C9" s="81" t="s">
        <v>181</v>
      </c>
      <c r="D9" s="82" t="s">
        <v>68</v>
      </c>
      <c r="E9" s="83"/>
    </row>
    <row r="10" spans="1:5" ht="12" customHeight="1"/>
  </sheetData>
  <sheetProtection algorithmName="SHA-512" hashValue="GQtCYcZRmYifjc8IesRoCqRTEZK2PKJ4ozQ3CJ1c+1JdQfW9aQSB2woTi439C05yzN5YZw+GZv+yBl4nIrZwlw==" saltValue="Q4JHvmBWPTmP4O/J2GNq0g==" spinCount="100000" sheet="1" objects="1" scenarios="1"/>
  <mergeCells count="3">
    <mergeCell ref="A1:E1"/>
    <mergeCell ref="A2:E2"/>
    <mergeCell ref="C3:E3"/>
  </mergeCells>
  <conditionalFormatting sqref="B3:E3">
    <cfRule type="expression" dxfId="2" priority="3" stopIfTrue="1">
      <formula>COUNTIF($D$5:$D$9,"Yes")=5</formula>
    </cfRule>
  </conditionalFormatting>
  <conditionalFormatting sqref="D5:D9">
    <cfRule type="cellIs" dxfId="1" priority="1" operator="equal">
      <formula>"Yes"</formula>
    </cfRule>
    <cfRule type="cellIs" dxfId="0" priority="2" operator="equal">
      <formula>"No"</formula>
    </cfRule>
  </conditionalFormatting>
  <dataValidations count="1">
    <dataValidation type="list" allowBlank="1" showInputMessage="1" showErrorMessage="1" errorTitle="Invalid selection" error="Please choose an option from the dropdown list." promptTitle="Supporting document" prompt="Select Yes if the document has been submitted separately with the completed PQ; otherwise select No." sqref="D5:D9" xr:uid="{00000000-0002-0000-0600-000000000000}">
      <formula1>"Select,Yes,No"</formula1>
    </dataValidation>
  </dataValidations>
  <pageMargins left="0.25" right="0.25" top="0.5" bottom="0.5" header="0.3" footer="0.3"/>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E6CC-654E-4555-BF90-6F962ED367B3}">
  <sheetPr codeName="Sheet6">
    <tabColor rgb="FF002060"/>
  </sheetPr>
  <dimension ref="A1:J19"/>
  <sheetViews>
    <sheetView showGridLines="0" tabSelected="1" zoomScaleNormal="100" workbookViewId="0">
      <pane ySplit="2" topLeftCell="A3" activePane="bottomLeft" state="frozen"/>
      <selection pane="bottomLeft" activeCell="B7" sqref="B7:C7"/>
    </sheetView>
  </sheetViews>
  <sheetFormatPr defaultRowHeight="14.4"/>
  <cols>
    <col min="1" max="1" width="7.578125" bestFit="1" customWidth="1"/>
    <col min="2" max="3" width="46.41796875" customWidth="1"/>
    <col min="4" max="5" width="9.41796875" customWidth="1"/>
    <col min="6" max="6" width="6.26171875" hidden="1" customWidth="1"/>
  </cols>
  <sheetData>
    <row r="1" spans="1:10" ht="52.35" customHeight="1">
      <c r="A1" s="93" t="s">
        <v>154</v>
      </c>
      <c r="B1" s="94"/>
      <c r="C1" s="94"/>
      <c r="D1" s="95"/>
      <c r="E1" s="1"/>
      <c r="F1" s="3" t="s">
        <v>62</v>
      </c>
      <c r="G1" s="1"/>
      <c r="H1" s="1"/>
      <c r="I1" s="1"/>
      <c r="J1" s="1"/>
    </row>
    <row r="2" spans="1:10">
      <c r="D2" s="34"/>
    </row>
    <row r="3" spans="1:10" s="50" customFormat="1" ht="30" customHeight="1">
      <c r="A3" s="52" t="s">
        <v>63</v>
      </c>
      <c r="B3" s="54" t="str">
        <f>F11&amp;" of "&amp;F12&amp;" complete · "&amp;TEXT(F13,"0%")</f>
        <v>0 of 6 complete · 0%</v>
      </c>
      <c r="C3" s="62" t="str">
        <f>IF(F11=F12,"Complete","Outstanding: "&amp;IF(F5=0,"VI-1; ","")&amp;IF(F6=0,"VI-2; ","")&amp;IF(F7=0,"VI-3; ","")&amp;IF(F8=0,"VI-4; ","")&amp;IF(F9=0,"VI-5; ",""))</f>
        <v xml:space="preserve">Outstanding: VI-1; VI-2; VI-3; VI-4; VI-5; </v>
      </c>
      <c r="D3" s="6"/>
    </row>
    <row r="4" spans="1:10" ht="40.35" customHeight="1" thickBot="1">
      <c r="A4" s="91" t="s">
        <v>155</v>
      </c>
      <c r="B4" s="92"/>
      <c r="C4" s="92"/>
      <c r="D4" s="6"/>
      <c r="E4" s="1"/>
      <c r="F4" s="1"/>
      <c r="G4" s="1"/>
      <c r="H4" s="1"/>
      <c r="I4" s="1"/>
      <c r="J4" s="1"/>
    </row>
    <row r="5" spans="1:10" ht="32.65" customHeight="1" thickTop="1" thickBot="1">
      <c r="A5" s="84" t="s">
        <v>228</v>
      </c>
      <c r="B5" s="89" t="s">
        <v>156</v>
      </c>
      <c r="C5" s="90"/>
      <c r="D5" s="48" t="s">
        <v>68</v>
      </c>
      <c r="E5" s="1"/>
      <c r="F5" s="1">
        <f t="shared" ref="F5:F9" si="0">IF(TRIM(D5)="Yes",1,0)</f>
        <v>0</v>
      </c>
      <c r="G5" s="1"/>
      <c r="H5" s="1"/>
      <c r="I5" s="1"/>
      <c r="J5" s="1"/>
    </row>
    <row r="6" spans="1:10" ht="52" customHeight="1" thickTop="1" thickBot="1">
      <c r="A6" s="84" t="s">
        <v>229</v>
      </c>
      <c r="B6" s="96" t="s">
        <v>190</v>
      </c>
      <c r="C6" s="97"/>
      <c r="D6" s="48" t="s">
        <v>68</v>
      </c>
      <c r="E6" s="1"/>
      <c r="F6" s="1">
        <f t="shared" si="0"/>
        <v>0</v>
      </c>
      <c r="G6" s="1"/>
      <c r="H6" s="1"/>
      <c r="I6" s="1"/>
      <c r="J6" s="1"/>
    </row>
    <row r="7" spans="1:10" ht="57" customHeight="1" thickTop="1" thickBot="1">
      <c r="A7" s="84" t="s">
        <v>230</v>
      </c>
      <c r="B7" s="89" t="s">
        <v>157</v>
      </c>
      <c r="C7" s="90"/>
      <c r="D7" s="48" t="s">
        <v>68</v>
      </c>
      <c r="E7" s="1"/>
      <c r="F7" s="1">
        <f t="shared" si="0"/>
        <v>0</v>
      </c>
      <c r="G7" s="1"/>
      <c r="H7" s="1"/>
      <c r="I7" s="1"/>
      <c r="J7" s="1"/>
    </row>
    <row r="8" spans="1:10" ht="56.1" customHeight="1" thickTop="1" thickBot="1">
      <c r="A8" s="84" t="s">
        <v>231</v>
      </c>
      <c r="B8" s="98" t="s">
        <v>213</v>
      </c>
      <c r="C8" s="99"/>
      <c r="D8" s="48" t="s">
        <v>68</v>
      </c>
      <c r="E8" s="1"/>
      <c r="F8" s="1">
        <f t="shared" si="0"/>
        <v>0</v>
      </c>
      <c r="G8" s="1"/>
      <c r="H8" s="1"/>
      <c r="I8" s="1"/>
      <c r="J8" s="1"/>
    </row>
    <row r="9" spans="1:10" ht="55.15" customHeight="1" thickTop="1" thickBot="1">
      <c r="A9" s="84" t="s">
        <v>232</v>
      </c>
      <c r="B9" s="89" t="s">
        <v>158</v>
      </c>
      <c r="C9" s="90"/>
      <c r="D9" s="48" t="s">
        <v>68</v>
      </c>
      <c r="E9" s="1"/>
      <c r="F9" s="1">
        <f t="shared" si="0"/>
        <v>0</v>
      </c>
      <c r="G9" s="1"/>
      <c r="H9" s="1"/>
      <c r="I9" s="1"/>
      <c r="J9" s="1"/>
    </row>
    <row r="10" spans="1:10" ht="14.7" thickTop="1">
      <c r="A10" s="5"/>
      <c r="B10" s="1"/>
      <c r="C10" s="1"/>
      <c r="D10" s="6"/>
      <c r="E10" s="1"/>
      <c r="F10" s="1"/>
      <c r="G10" s="1"/>
      <c r="H10" s="1"/>
      <c r="I10" s="1"/>
      <c r="J10" s="1"/>
    </row>
    <row r="11" spans="1:10" ht="14.7" thickBot="1">
      <c r="A11" s="5"/>
      <c r="B11" s="1"/>
      <c r="C11" s="1"/>
      <c r="D11" s="6"/>
      <c r="E11" s="1"/>
      <c r="F11" s="1">
        <f>SUM(F5:F9)</f>
        <v>0</v>
      </c>
      <c r="G11" s="1"/>
      <c r="H11" s="1"/>
      <c r="I11" s="1"/>
      <c r="J11" s="1"/>
    </row>
    <row r="12" spans="1:10" ht="60" customHeight="1" thickTop="1" thickBot="1">
      <c r="A12" s="5"/>
      <c r="B12" s="14"/>
      <c r="C12" s="41"/>
      <c r="D12" s="6"/>
      <c r="E12" s="1"/>
      <c r="F12" s="1">
        <v>6</v>
      </c>
      <c r="G12" s="1"/>
      <c r="H12" s="1"/>
      <c r="I12" s="1"/>
      <c r="J12" s="1"/>
    </row>
    <row r="13" spans="1:10" ht="14.7" thickTop="1">
      <c r="A13" s="5"/>
      <c r="B13" s="10" t="s">
        <v>238</v>
      </c>
      <c r="C13" s="10" t="s">
        <v>159</v>
      </c>
      <c r="D13" s="6"/>
      <c r="E13" s="1"/>
      <c r="F13" s="4">
        <f>IF(F12=0,0,F11/F12)</f>
        <v>0</v>
      </c>
      <c r="G13" s="1"/>
      <c r="H13" s="1"/>
      <c r="I13" s="1"/>
      <c r="J13" s="1"/>
    </row>
    <row r="14" spans="1:10">
      <c r="A14" s="5"/>
      <c r="B14" s="1"/>
      <c r="C14" s="1"/>
      <c r="D14" s="6"/>
      <c r="E14" s="1"/>
      <c r="F14" s="1"/>
      <c r="G14" s="1"/>
      <c r="H14" s="1"/>
      <c r="I14" s="1"/>
      <c r="J14" s="1"/>
    </row>
    <row r="15" spans="1:10" ht="14.7" thickBot="1">
      <c r="A15" s="5"/>
      <c r="B15" s="1"/>
      <c r="C15" s="1"/>
      <c r="D15" s="6"/>
      <c r="E15" s="1"/>
      <c r="F15" s="1"/>
      <c r="G15" s="1"/>
      <c r="H15" s="1"/>
      <c r="I15" s="1"/>
      <c r="J15" s="1"/>
    </row>
    <row r="16" spans="1:10" ht="60" customHeight="1" thickTop="1" thickBot="1">
      <c r="A16" s="5"/>
      <c r="B16" s="18"/>
      <c r="C16" s="17"/>
      <c r="D16" s="6"/>
      <c r="E16" s="1"/>
      <c r="F16" s="1"/>
      <c r="G16" s="1"/>
      <c r="H16" s="1"/>
      <c r="I16" s="1"/>
      <c r="J16" s="1"/>
    </row>
    <row r="17" spans="1:10" ht="14.7" thickTop="1">
      <c r="A17" s="11"/>
      <c r="B17" s="12" t="s">
        <v>160</v>
      </c>
      <c r="C17" s="12" t="s">
        <v>161</v>
      </c>
      <c r="D17" s="13"/>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sheetData>
  <sheetProtection algorithmName="SHA-512" hashValue="AHBez733lw2hk1WoamY4n4w3MdbyyjblBxN01kfw+B3YhEPGtBEYFFosgxojMuj8BXeCISxaacMUiLsMB5p/BA==" saltValue="xmVGdGJKQY768DmRWRKDtQ==" spinCount="100000" sheet="1" formatColumns="0" formatRows="0"/>
  <protectedRanges>
    <protectedRange sqref="B12:C12" name="Range2"/>
    <protectedRange sqref="B16:C16" name="Range1"/>
  </protectedRanges>
  <mergeCells count="7">
    <mergeCell ref="B9:C9"/>
    <mergeCell ref="A4:C4"/>
    <mergeCell ref="A1:D1"/>
    <mergeCell ref="B5:C5"/>
    <mergeCell ref="B6:C6"/>
    <mergeCell ref="B7:C7"/>
    <mergeCell ref="B8:C8"/>
  </mergeCells>
  <phoneticPr fontId="22" type="noConversion"/>
  <conditionalFormatting sqref="B3:C3">
    <cfRule type="expression" dxfId="45" priority="25" stopIfTrue="1">
      <formula>$F$11=$F$12</formula>
    </cfRule>
  </conditionalFormatting>
  <conditionalFormatting sqref="D5:D9">
    <cfRule type="cellIs" dxfId="44" priority="23" operator="equal">
      <formula>"Yes"</formula>
    </cfRule>
    <cfRule type="cellIs" dxfId="43" priority="24" operator="equal">
      <formula>"No"</formula>
    </cfRule>
  </conditionalFormatting>
  <conditionalFormatting sqref="B12">
    <cfRule type="cellIs" dxfId="42" priority="9" operator="equal">
      <formula>"Yes"</formula>
    </cfRule>
    <cfRule type="cellIs" dxfId="41" priority="10" operator="equal">
      <formula>"No"</formula>
    </cfRule>
  </conditionalFormatting>
  <conditionalFormatting sqref="C12">
    <cfRule type="cellIs" dxfId="40" priority="5" operator="equal">
      <formula>"Yes"</formula>
    </cfRule>
    <cfRule type="cellIs" dxfId="39" priority="6" operator="equal">
      <formula>"No"</formula>
    </cfRule>
  </conditionalFormatting>
  <conditionalFormatting sqref="B16">
    <cfRule type="cellIs" dxfId="38" priority="3" operator="equal">
      <formula>"Yes"</formula>
    </cfRule>
    <cfRule type="cellIs" dxfId="37" priority="4" operator="equal">
      <formula>"No"</formula>
    </cfRule>
  </conditionalFormatting>
  <conditionalFormatting sqref="C16">
    <cfRule type="cellIs" dxfId="36" priority="1" operator="equal">
      <formula>"Yes"</formula>
    </cfRule>
    <cfRule type="cellIs" dxfId="35" priority="2" operator="equal">
      <formula>"No"</formula>
    </cfRule>
  </conditionalFormatting>
  <dataValidations count="1">
    <dataValidation type="list" allowBlank="1" showInputMessage="1" showErrorMessage="1" errorTitle="Invalid selection" error="Please choose an option from the dropdown list." promptTitle="Declaration" prompt="Select Yes only after confirming that the declaration is accurate. Select No if you cannot make the declaration." sqref="D5:D9" xr:uid="{00000000-0002-0000-0700-000000000000}">
      <formula1>"Select,Yes,No"</formula1>
    </dataValidation>
  </dataValidations>
  <pageMargins left="0.70866141732283472" right="0.70866141732283472" top="0.74803149606299213" bottom="0.74803149606299213" header="0.31496062992125984" footer="0.31496062992125984"/>
  <pageSetup scale="9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2">
              <controlPr defaultSize="0" print="0" autoFill="0" autoPict="0" macro="[0]!Save_Excel_As_PDF">
                <anchor moveWithCells="1" sizeWithCells="1">
                  <from>
                    <xdr:col>2</xdr:col>
                    <xdr:colOff>3238500</xdr:colOff>
                    <xdr:row>0</xdr:row>
                    <xdr:rowOff>87630</xdr:rowOff>
                  </from>
                  <to>
                    <xdr:col>3</xdr:col>
                    <xdr:colOff>609600</xdr:colOff>
                    <xdr:row>0</xdr:row>
                    <xdr:rowOff>316230</xdr:rowOff>
                  </to>
                </anchor>
              </controlPr>
            </control>
          </mc:Choice>
        </mc:AlternateContent>
        <mc:AlternateContent xmlns:mc="http://schemas.openxmlformats.org/markup-compatibility/2006">
          <mc:Choice Requires="x14">
            <control shapeId="4" r:id="rId5" name="Button 3">
              <controlPr defaultSize="0" print="0" autoFill="0" autoPict="0" macro="[0]!SaveAll_Excel_As_PDF">
                <anchor moveWithCells="1" sizeWithCells="1">
                  <from>
                    <xdr:col>2</xdr:col>
                    <xdr:colOff>3230880</xdr:colOff>
                    <xdr:row>0</xdr:row>
                    <xdr:rowOff>373380</xdr:rowOff>
                  </from>
                  <to>
                    <xdr:col>3</xdr:col>
                    <xdr:colOff>609600</xdr:colOff>
                    <xdr:row>0</xdr:row>
                    <xdr:rowOff>601980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0106A079AA564C8634B80D5151D15C" ma:contentTypeVersion="3" ma:contentTypeDescription="Create a new document." ma:contentTypeScope="" ma:versionID="d266ae77608e6ca0c4c810100385fe84">
  <xsd:schema xmlns:xsd="http://www.w3.org/2001/XMLSchema" xmlns:xs="http://www.w3.org/2001/XMLSchema" xmlns:p="http://schemas.microsoft.com/office/2006/metadata/properties" xmlns:ns2="8088ae00-39e1-43d7-afe6-e1e1668ce241" targetNamespace="http://schemas.microsoft.com/office/2006/metadata/properties" ma:root="true" ma:fieldsID="f0fe96ce521d40b45dbbdad9fdb39fae" ns2:_="">
    <xsd:import namespace="8088ae00-39e1-43d7-afe6-e1e1668ce2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ae00-39e1-43d7-afe6-e1e1668ce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0AD0D-AB1B-4B7C-9FC1-828EA0165E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83E1BF-D116-42A1-8EE7-5FFA2A9CF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ae00-39e1-43d7-afe6-e1e1668ce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C4EAE-09F3-4D90-9BB8-544F3F74C578}">
  <ds:schemaRefs>
    <ds:schemaRef ds:uri="http://schemas.microsoft.com/sharepoint/v3/contenttype/forms"/>
  </ds:schemaRefs>
</ds:datastoreItem>
</file>

<file path=docMetadata/LabelInfo.xml><?xml version="1.0" encoding="utf-8"?>
<clbl:labelList xmlns:clbl="http://schemas.microsoft.com/office/2020/mipLabelMetadata">
  <clbl:label id="{5ccbc827-b751-4561-b6d0-a2b76a139aa7}" enabled="1" method="Privileged" siteId="{84f4470b-3f1e-4889-9f95-ab0f5143024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Instructions</vt:lpstr>
      <vt:lpstr>Glossary</vt:lpstr>
      <vt:lpstr>I - Identification Details</vt:lpstr>
      <vt:lpstr>II - Role</vt:lpstr>
      <vt:lpstr>III - Background</vt:lpstr>
      <vt:lpstr>IV-Source of Wealth</vt:lpstr>
      <vt:lpstr>V - Supporting Documents</vt:lpstr>
      <vt:lpstr>VI - Declarations</vt:lpstr>
      <vt:lpstr>Glossary!Print_Area</vt:lpstr>
      <vt:lpstr>'I - Identification Details'!Print_Area</vt:lpstr>
      <vt:lpstr>'II - Role'!Print_Area</vt:lpstr>
      <vt:lpstr>'III - Background'!Print_Area</vt:lpstr>
      <vt:lpstr>Instructions!Print_Area</vt:lpstr>
      <vt:lpstr>'IV-Source of Wealth'!Print_Area</vt:lpstr>
      <vt:lpstr>'V - Supporting Documents'!Print_Area</vt:lpstr>
      <vt:lpstr>'III - Background'!Print_Titles</vt:lpstr>
      <vt:lpstr>'IV-Source of Wealth'!Print_Titles</vt:lpstr>
    </vt:vector>
  </TitlesOfParts>
  <Manager/>
  <Company>BMA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Christos Efthymiopoulos</dc:creator>
  <cp:keywords/>
  <dc:description/>
  <cp:lastModifiedBy>Layona Barnett</cp:lastModifiedBy>
  <cp:revision/>
  <dcterms:created xsi:type="dcterms:W3CDTF">2020-06-12T18:49:22Z</dcterms:created>
  <dcterms:modified xsi:type="dcterms:W3CDTF">2026-10-02T16:21:26Z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0x010100070106A079AA564C8634B80D5151D15C</vt:lpwstr>
  </property>
</Properties>
</file>